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pvpb\Desktop\JPVP 2025\Rebalans 25\"/>
    </mc:Choice>
  </mc:AlternateContent>
  <xr:revisionPtr revIDLastSave="0" documentId="13_ncr:1_{D39F00E6-DA73-4DB3-8DFB-19AF42A16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a" sheetId="13" r:id="rId1"/>
    <sheet name="SAŽETAK" sheetId="1" r:id="rId2"/>
    <sheet name=" Račun prihoda i rashoda" sheetId="3" r:id="rId3"/>
    <sheet name="Rashodi i prihodi prema izvoru" sheetId="8" r:id="rId4"/>
    <sheet name="Rashodi prema funkcijskoj k " sheetId="11" r:id="rId5"/>
    <sheet name="Račun financiranja " sheetId="9" r:id="rId6"/>
    <sheet name="Račun fin prema izvorima f" sheetId="10" r:id="rId7"/>
    <sheet name="Programska klasifikacija" sheetId="7" r:id="rId8"/>
    <sheet name="instrukcije" sheetId="16" r:id="rId9"/>
  </sheets>
  <definedNames>
    <definedName name="page55" localSheetId="0">naslovna!#REF!</definedName>
    <definedName name="page56" localSheetId="0">naslovna!#REF!</definedName>
    <definedName name="page57" localSheetId="0">naslovna!#REF!</definedName>
    <definedName name="page58" localSheetId="0">naslovna!#REF!</definedName>
    <definedName name="page59" localSheetId="0">naslovna!#REF!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3" i="7" l="1"/>
  <c r="H202" i="7"/>
  <c r="H201" i="7"/>
  <c r="H200" i="7"/>
  <c r="H199" i="7" s="1"/>
  <c r="H198" i="7" s="1"/>
  <c r="H197" i="7"/>
  <c r="H196" i="7"/>
  <c r="H195" i="7"/>
  <c r="H194" i="7"/>
  <c r="H193" i="7"/>
  <c r="I101" i="3" s="1"/>
  <c r="H192" i="7"/>
  <c r="I100" i="3" s="1"/>
  <c r="H191" i="7"/>
  <c r="H189" i="7"/>
  <c r="H187" i="7"/>
  <c r="H186" i="7"/>
  <c r="H185" i="7"/>
  <c r="H184" i="7"/>
  <c r="H183" i="7"/>
  <c r="H182" i="7"/>
  <c r="H181" i="7"/>
  <c r="H180" i="7"/>
  <c r="H179" i="7"/>
  <c r="H178" i="7" s="1"/>
  <c r="H177" i="7"/>
  <c r="H176" i="7"/>
  <c r="H175" i="7"/>
  <c r="H174" i="7"/>
  <c r="H173" i="7"/>
  <c r="I81" i="3" s="1"/>
  <c r="H172" i="7"/>
  <c r="I80" i="3" s="1"/>
  <c r="H170" i="7"/>
  <c r="H169" i="7"/>
  <c r="H168" i="7"/>
  <c r="H167" i="7"/>
  <c r="H164" i="7"/>
  <c r="H163" i="7"/>
  <c r="H161" i="7"/>
  <c r="H159" i="7"/>
  <c r="H155" i="7"/>
  <c r="H154" i="7"/>
  <c r="H153" i="7"/>
  <c r="H150" i="7"/>
  <c r="H149" i="7"/>
  <c r="H148" i="7"/>
  <c r="H147" i="7"/>
  <c r="H143" i="7" s="1"/>
  <c r="H146" i="7"/>
  <c r="H145" i="7"/>
  <c r="H144" i="7"/>
  <c r="H142" i="7"/>
  <c r="H140" i="7"/>
  <c r="H139" i="7"/>
  <c r="H138" i="7"/>
  <c r="I93" i="3" s="1"/>
  <c r="H137" i="7"/>
  <c r="H136" i="7"/>
  <c r="H135" i="7"/>
  <c r="H134" i="7"/>
  <c r="H133" i="7"/>
  <c r="H132" i="7"/>
  <c r="H130" i="7"/>
  <c r="H129" i="7"/>
  <c r="I84" i="3" s="1"/>
  <c r="H128" i="7"/>
  <c r="H127" i="7"/>
  <c r="H126" i="7"/>
  <c r="H125" i="7"/>
  <c r="H123" i="7"/>
  <c r="H122" i="7"/>
  <c r="H121" i="7"/>
  <c r="H120" i="7"/>
  <c r="H117" i="7"/>
  <c r="H116" i="7"/>
  <c r="H114" i="7"/>
  <c r="H112" i="7"/>
  <c r="H62" i="7"/>
  <c r="H61" i="7"/>
  <c r="H60" i="7"/>
  <c r="H57" i="7"/>
  <c r="H56" i="7"/>
  <c r="H55" i="7"/>
  <c r="H54" i="7"/>
  <c r="H53" i="7"/>
  <c r="H52" i="7"/>
  <c r="H51" i="7"/>
  <c r="H49" i="7"/>
  <c r="H47" i="7"/>
  <c r="H46" i="7"/>
  <c r="H45" i="7"/>
  <c r="H44" i="7"/>
  <c r="H43" i="7"/>
  <c r="H42" i="7"/>
  <c r="H41" i="7"/>
  <c r="H40" i="7"/>
  <c r="H39" i="7"/>
  <c r="H38" i="7" s="1"/>
  <c r="H37" i="7"/>
  <c r="H36" i="7"/>
  <c r="H35" i="7"/>
  <c r="H34" i="7"/>
  <c r="H33" i="7"/>
  <c r="H32" i="7"/>
  <c r="H31" i="7" s="1"/>
  <c r="H30" i="7"/>
  <c r="H29" i="7"/>
  <c r="H28" i="7"/>
  <c r="H27" i="7"/>
  <c r="H24" i="7"/>
  <c r="I72" i="3" s="1"/>
  <c r="H23" i="7"/>
  <c r="I71" i="3" s="1"/>
  <c r="H21" i="7"/>
  <c r="H19" i="7"/>
  <c r="I67" i="3" s="1"/>
  <c r="F338" i="7"/>
  <c r="F336" i="7"/>
  <c r="F329" i="7"/>
  <c r="F327" i="7"/>
  <c r="F326" i="7"/>
  <c r="F324" i="7"/>
  <c r="F323" i="7"/>
  <c r="F322" i="7"/>
  <c r="F320" i="7"/>
  <c r="F318" i="7"/>
  <c r="F311" i="7"/>
  <c r="F309" i="7"/>
  <c r="F308" i="7"/>
  <c r="F306" i="7"/>
  <c r="F305" i="7"/>
  <c r="F304" i="7"/>
  <c r="F302" i="7"/>
  <c r="F300" i="7"/>
  <c r="F293" i="7"/>
  <c r="F291" i="7"/>
  <c r="F290" i="7"/>
  <c r="F286" i="7" s="1"/>
  <c r="F288" i="7"/>
  <c r="F287" i="7"/>
  <c r="F284" i="7"/>
  <c r="F282" i="7"/>
  <c r="F275" i="7"/>
  <c r="F273" i="7"/>
  <c r="F272" i="7"/>
  <c r="F270" i="7"/>
  <c r="F269" i="7"/>
  <c r="F268" i="7"/>
  <c r="F266" i="7"/>
  <c r="F264" i="7"/>
  <c r="F257" i="7"/>
  <c r="F255" i="7"/>
  <c r="F254" i="7"/>
  <c r="F252" i="7"/>
  <c r="F251" i="7"/>
  <c r="F250" i="7"/>
  <c r="F245" i="7"/>
  <c r="F244" i="7"/>
  <c r="F236" i="7"/>
  <c r="F234" i="7"/>
  <c r="F224" i="7"/>
  <c r="F217" i="7"/>
  <c r="F212" i="7"/>
  <c r="F211" i="7"/>
  <c r="F209" i="7"/>
  <c r="F207" i="7"/>
  <c r="F205" i="7"/>
  <c r="F204" i="7"/>
  <c r="F203" i="7"/>
  <c r="F13" i="7" s="1"/>
  <c r="F199" i="7"/>
  <c r="F198" i="7"/>
  <c r="F190" i="7"/>
  <c r="F188" i="7"/>
  <c r="F178" i="7"/>
  <c r="F171" i="7"/>
  <c r="F166" i="7"/>
  <c r="F165" i="7"/>
  <c r="F162" i="7"/>
  <c r="F160" i="7"/>
  <c r="F158" i="7"/>
  <c r="F152" i="7"/>
  <c r="F151" i="7"/>
  <c r="F143" i="7"/>
  <c r="F141" i="7"/>
  <c r="F131" i="7"/>
  <c r="F124" i="7"/>
  <c r="F119" i="7"/>
  <c r="F115" i="7"/>
  <c r="F113" i="7"/>
  <c r="F111" i="7"/>
  <c r="F105" i="7"/>
  <c r="F104" i="7"/>
  <c r="F96" i="7"/>
  <c r="F94" i="7"/>
  <c r="F84" i="7"/>
  <c r="F77" i="7"/>
  <c r="F72" i="7"/>
  <c r="F71" i="7"/>
  <c r="F69" i="7"/>
  <c r="F67" i="7"/>
  <c r="F65" i="7"/>
  <c r="F64" i="7"/>
  <c r="F63" i="7"/>
  <c r="F10" i="7" s="1"/>
  <c r="F59" i="7"/>
  <c r="F58" i="7" s="1"/>
  <c r="F50" i="7"/>
  <c r="F48" i="7"/>
  <c r="F38" i="7"/>
  <c r="F31" i="7"/>
  <c r="F26" i="7"/>
  <c r="F22" i="7"/>
  <c r="F20" i="7"/>
  <c r="F18" i="7"/>
  <c r="H108" i="3"/>
  <c r="H109" i="3"/>
  <c r="I109" i="3"/>
  <c r="H110" i="3"/>
  <c r="I110" i="3"/>
  <c r="G109" i="3"/>
  <c r="G110" i="3"/>
  <c r="G108" i="3"/>
  <c r="H99" i="3"/>
  <c r="H100" i="3"/>
  <c r="H101" i="3"/>
  <c r="H102" i="3"/>
  <c r="H103" i="3"/>
  <c r="H104" i="3"/>
  <c r="I104" i="3"/>
  <c r="H105" i="3"/>
  <c r="I105" i="3"/>
  <c r="G100" i="3"/>
  <c r="G101" i="3"/>
  <c r="G102" i="3"/>
  <c r="G103" i="3"/>
  <c r="G104" i="3"/>
  <c r="G105" i="3"/>
  <c r="G99" i="3"/>
  <c r="H97" i="3"/>
  <c r="I97" i="3"/>
  <c r="G97" i="3"/>
  <c r="H87" i="3"/>
  <c r="H88" i="3"/>
  <c r="H89" i="3"/>
  <c r="H90" i="3"/>
  <c r="H91" i="3"/>
  <c r="I91" i="3"/>
  <c r="H92" i="3"/>
  <c r="I92" i="3"/>
  <c r="H93" i="3"/>
  <c r="H94" i="3"/>
  <c r="I94" i="3"/>
  <c r="H95" i="3"/>
  <c r="I95" i="3"/>
  <c r="G88" i="3"/>
  <c r="G89" i="3"/>
  <c r="G90" i="3"/>
  <c r="G91" i="3"/>
  <c r="G92" i="3"/>
  <c r="G93" i="3"/>
  <c r="G94" i="3"/>
  <c r="G95" i="3"/>
  <c r="G87" i="3"/>
  <c r="H80" i="3"/>
  <c r="H81" i="3"/>
  <c r="H82" i="3"/>
  <c r="H83" i="3"/>
  <c r="I83" i="3"/>
  <c r="H84" i="3"/>
  <c r="H85" i="3"/>
  <c r="I85" i="3"/>
  <c r="G81" i="3"/>
  <c r="G82" i="3"/>
  <c r="G83" i="3"/>
  <c r="G84" i="3"/>
  <c r="G85" i="3"/>
  <c r="G80" i="3"/>
  <c r="H78" i="3"/>
  <c r="I78" i="3"/>
  <c r="G78" i="3"/>
  <c r="H75" i="3"/>
  <c r="I75" i="3"/>
  <c r="H76" i="3"/>
  <c r="H77" i="3"/>
  <c r="I77" i="3"/>
  <c r="G76" i="3"/>
  <c r="G77" i="3"/>
  <c r="G75" i="3"/>
  <c r="H69" i="3"/>
  <c r="I69" i="3"/>
  <c r="G69" i="3"/>
  <c r="H67" i="3"/>
  <c r="G67" i="3"/>
  <c r="H129" i="3"/>
  <c r="I129" i="3"/>
  <c r="G129" i="3"/>
  <c r="H126" i="3"/>
  <c r="I126" i="3"/>
  <c r="G126" i="3"/>
  <c r="H119" i="3"/>
  <c r="I119" i="3"/>
  <c r="H120" i="3"/>
  <c r="I120" i="3"/>
  <c r="H121" i="3"/>
  <c r="I121" i="3"/>
  <c r="H122" i="3"/>
  <c r="I122" i="3"/>
  <c r="H123" i="3"/>
  <c r="I123" i="3"/>
  <c r="H124" i="3"/>
  <c r="I124" i="3"/>
  <c r="G120" i="3"/>
  <c r="G121" i="3"/>
  <c r="G122" i="3"/>
  <c r="G123" i="3"/>
  <c r="G124" i="3"/>
  <c r="G119" i="3"/>
  <c r="H117" i="3"/>
  <c r="I117" i="3"/>
  <c r="G117" i="3"/>
  <c r="H114" i="3"/>
  <c r="I114" i="3"/>
  <c r="G114" i="3"/>
  <c r="H71" i="3"/>
  <c r="H72" i="3"/>
  <c r="G72" i="3"/>
  <c r="G71" i="3"/>
  <c r="H338" i="7"/>
  <c r="G338" i="7"/>
  <c r="H336" i="7"/>
  <c r="G336" i="7"/>
  <c r="H329" i="7"/>
  <c r="G329" i="7"/>
  <c r="H327" i="7"/>
  <c r="H326" i="7" s="1"/>
  <c r="G327" i="7"/>
  <c r="G326" i="7"/>
  <c r="H324" i="7"/>
  <c r="H323" i="7" s="1"/>
  <c r="G324" i="7"/>
  <c r="G323" i="7"/>
  <c r="G322" i="7"/>
  <c r="H320" i="7"/>
  <c r="G320" i="7"/>
  <c r="H318" i="7"/>
  <c r="G318" i="7"/>
  <c r="H311" i="7"/>
  <c r="G311" i="7"/>
  <c r="H309" i="7"/>
  <c r="H308" i="7" s="1"/>
  <c r="G309" i="7"/>
  <c r="G308" i="7"/>
  <c r="H306" i="7"/>
  <c r="H305" i="7" s="1"/>
  <c r="H304" i="7" s="1"/>
  <c r="G306" i="7"/>
  <c r="G305" i="7"/>
  <c r="G304" i="7"/>
  <c r="H302" i="7"/>
  <c r="G302" i="7"/>
  <c r="H300" i="7"/>
  <c r="G300" i="7"/>
  <c r="H293" i="7"/>
  <c r="G293" i="7"/>
  <c r="H291" i="7"/>
  <c r="H290" i="7" s="1"/>
  <c r="G291" i="7"/>
  <c r="G290" i="7"/>
  <c r="H288" i="7"/>
  <c r="H287" i="7" s="1"/>
  <c r="H286" i="7" s="1"/>
  <c r="G288" i="7"/>
  <c r="G287" i="7"/>
  <c r="G286" i="7"/>
  <c r="H284" i="7"/>
  <c r="G284" i="7"/>
  <c r="H282" i="7"/>
  <c r="G282" i="7"/>
  <c r="H275" i="7"/>
  <c r="G275" i="7"/>
  <c r="H273" i="7"/>
  <c r="H272" i="7" s="1"/>
  <c r="G273" i="7"/>
  <c r="G272" i="7"/>
  <c r="H270" i="7"/>
  <c r="H269" i="7" s="1"/>
  <c r="H268" i="7" s="1"/>
  <c r="G270" i="7"/>
  <c r="G269" i="7"/>
  <c r="G268" i="7" s="1"/>
  <c r="H266" i="7"/>
  <c r="G266" i="7"/>
  <c r="H264" i="7"/>
  <c r="G264" i="7"/>
  <c r="H257" i="7"/>
  <c r="G257" i="7"/>
  <c r="H255" i="7"/>
  <c r="H254" i="7" s="1"/>
  <c r="G255" i="7"/>
  <c r="G254" i="7"/>
  <c r="G250" i="7" s="1"/>
  <c r="H252" i="7"/>
  <c r="H251" i="7" s="1"/>
  <c r="H250" i="7" s="1"/>
  <c r="G252" i="7"/>
  <c r="G251" i="7"/>
  <c r="H245" i="7"/>
  <c r="G245" i="7"/>
  <c r="G244" i="7" s="1"/>
  <c r="H244" i="7"/>
  <c r="H236" i="7"/>
  <c r="G236" i="7"/>
  <c r="H234" i="7"/>
  <c r="G234" i="7"/>
  <c r="H224" i="7"/>
  <c r="G224" i="7"/>
  <c r="H217" i="7"/>
  <c r="G217" i="7"/>
  <c r="H212" i="7"/>
  <c r="G212" i="7"/>
  <c r="G211" i="7" s="1"/>
  <c r="H209" i="7"/>
  <c r="G209" i="7"/>
  <c r="H207" i="7"/>
  <c r="G207" i="7"/>
  <c r="H205" i="7"/>
  <c r="G205" i="7"/>
  <c r="H204" i="7"/>
  <c r="G204" i="7"/>
  <c r="G199" i="7"/>
  <c r="G198" i="7"/>
  <c r="H190" i="7"/>
  <c r="G190" i="7"/>
  <c r="H188" i="7"/>
  <c r="G188" i="7"/>
  <c r="G178" i="7"/>
  <c r="H171" i="7"/>
  <c r="G171" i="7"/>
  <c r="H166" i="7"/>
  <c r="G166" i="7"/>
  <c r="G165" i="7"/>
  <c r="H162" i="7"/>
  <c r="G162" i="7"/>
  <c r="H160" i="7"/>
  <c r="G160" i="7"/>
  <c r="H158" i="7"/>
  <c r="G158" i="7"/>
  <c r="G157" i="7"/>
  <c r="G156" i="7" s="1"/>
  <c r="H152" i="7"/>
  <c r="H151" i="7" s="1"/>
  <c r="G152" i="7"/>
  <c r="G151" i="7"/>
  <c r="G143" i="7"/>
  <c r="H141" i="7"/>
  <c r="G141" i="7"/>
  <c r="G131" i="7"/>
  <c r="G124" i="7"/>
  <c r="H119" i="7"/>
  <c r="G119" i="7"/>
  <c r="H115" i="7"/>
  <c r="G115" i="7"/>
  <c r="H113" i="7"/>
  <c r="G113" i="7"/>
  <c r="H111" i="7"/>
  <c r="G111" i="7"/>
  <c r="G110" i="7" s="1"/>
  <c r="H105" i="7"/>
  <c r="H104" i="7" s="1"/>
  <c r="G105" i="7"/>
  <c r="G104" i="7" s="1"/>
  <c r="H96" i="7"/>
  <c r="G96" i="7"/>
  <c r="H94" i="7"/>
  <c r="G94" i="7"/>
  <c r="H84" i="7"/>
  <c r="G84" i="7"/>
  <c r="H77" i="7"/>
  <c r="G77" i="7"/>
  <c r="H72" i="7"/>
  <c r="G72" i="7"/>
  <c r="H71" i="7"/>
  <c r="H69" i="7"/>
  <c r="G69" i="7"/>
  <c r="H67" i="7"/>
  <c r="G67" i="7"/>
  <c r="H65" i="7"/>
  <c r="H64" i="7" s="1"/>
  <c r="H63" i="7" s="1"/>
  <c r="H10" i="7" s="1"/>
  <c r="G65" i="7"/>
  <c r="G64" i="7"/>
  <c r="H59" i="7"/>
  <c r="H58" i="7" s="1"/>
  <c r="G59" i="7"/>
  <c r="G58" i="7" s="1"/>
  <c r="H50" i="7"/>
  <c r="G50" i="7"/>
  <c r="H48" i="7"/>
  <c r="G48" i="7"/>
  <c r="G38" i="7"/>
  <c r="G31" i="7"/>
  <c r="H26" i="7"/>
  <c r="G26" i="7"/>
  <c r="G25" i="7" s="1"/>
  <c r="G22" i="7"/>
  <c r="H20" i="7"/>
  <c r="G20" i="7"/>
  <c r="H18" i="7"/>
  <c r="G18" i="7"/>
  <c r="H70" i="3" l="1"/>
  <c r="I90" i="3"/>
  <c r="H124" i="7"/>
  <c r="H22" i="7"/>
  <c r="H17" i="7" s="1"/>
  <c r="I108" i="3"/>
  <c r="I99" i="3"/>
  <c r="I88" i="3"/>
  <c r="H165" i="7"/>
  <c r="I89" i="3"/>
  <c r="I87" i="3"/>
  <c r="I76" i="3"/>
  <c r="H157" i="7"/>
  <c r="H156" i="7" s="1"/>
  <c r="H12" i="7" s="1"/>
  <c r="I102" i="3"/>
  <c r="I103" i="3"/>
  <c r="H131" i="7"/>
  <c r="H118" i="7" s="1"/>
  <c r="H109" i="7" s="1"/>
  <c r="H11" i="7" s="1"/>
  <c r="I82" i="3"/>
  <c r="H110" i="7"/>
  <c r="H25" i="7"/>
  <c r="F157" i="7"/>
  <c r="F156" i="7" s="1"/>
  <c r="G22" i="3" s="1"/>
  <c r="F118" i="7"/>
  <c r="F110" i="7"/>
  <c r="F25" i="7"/>
  <c r="F17" i="7"/>
  <c r="G249" i="7"/>
  <c r="F249" i="7"/>
  <c r="G12" i="7"/>
  <c r="G71" i="7"/>
  <c r="G63" i="7" s="1"/>
  <c r="G10" i="7" s="1"/>
  <c r="H211" i="7"/>
  <c r="H203" i="7" s="1"/>
  <c r="G118" i="7"/>
  <c r="G109" i="7" s="1"/>
  <c r="G11" i="7" s="1"/>
  <c r="G17" i="7"/>
  <c r="G16" i="7" s="1"/>
  <c r="G203" i="7"/>
  <c r="H16" i="7"/>
  <c r="H322" i="7"/>
  <c r="I70" i="3"/>
  <c r="G70" i="3"/>
  <c r="I125" i="3"/>
  <c r="I116" i="3"/>
  <c r="I113" i="3"/>
  <c r="I112" i="3" s="1"/>
  <c r="I96" i="3"/>
  <c r="I68" i="3"/>
  <c r="I66" i="3"/>
  <c r="H125" i="3"/>
  <c r="H116" i="3"/>
  <c r="H113" i="3"/>
  <c r="H112" i="3" s="1"/>
  <c r="H96" i="3"/>
  <c r="H68" i="3"/>
  <c r="H66" i="3"/>
  <c r="G125" i="3"/>
  <c r="G116" i="3"/>
  <c r="G113" i="3"/>
  <c r="G112" i="3" s="1"/>
  <c r="G68" i="3"/>
  <c r="G66" i="3"/>
  <c r="G96" i="3"/>
  <c r="I22" i="3" l="1"/>
  <c r="F12" i="7"/>
  <c r="F109" i="7"/>
  <c r="F11" i="7" s="1"/>
  <c r="F16" i="7"/>
  <c r="G47" i="3"/>
  <c r="F9" i="7"/>
  <c r="H249" i="7"/>
  <c r="H13" i="7"/>
  <c r="G13" i="7"/>
  <c r="H22" i="3"/>
  <c r="G15" i="7"/>
  <c r="G14" i="7" s="1"/>
  <c r="G9" i="7"/>
  <c r="G8" i="7" s="1"/>
  <c r="H15" i="7"/>
  <c r="H9" i="7"/>
  <c r="I86" i="3"/>
  <c r="I118" i="3"/>
  <c r="I115" i="3" s="1"/>
  <c r="I107" i="3"/>
  <c r="I106" i="3" s="1"/>
  <c r="G98" i="3"/>
  <c r="G118" i="3"/>
  <c r="G115" i="3" s="1"/>
  <c r="G74" i="3"/>
  <c r="G86" i="3"/>
  <c r="H107" i="3"/>
  <c r="H106" i="3" s="1"/>
  <c r="H118" i="3"/>
  <c r="H115" i="3" s="1"/>
  <c r="G79" i="3"/>
  <c r="H79" i="3"/>
  <c r="H86" i="3"/>
  <c r="H74" i="3"/>
  <c r="H98" i="3"/>
  <c r="I98" i="3"/>
  <c r="I79" i="3"/>
  <c r="I74" i="3"/>
  <c r="I65" i="3"/>
  <c r="H65" i="3"/>
  <c r="G107" i="3"/>
  <c r="G106" i="3" s="1"/>
  <c r="G65" i="3"/>
  <c r="H14" i="7" l="1"/>
  <c r="H8" i="7"/>
  <c r="F8" i="7"/>
  <c r="G41" i="3"/>
  <c r="F15" i="7"/>
  <c r="F14" i="7" s="1"/>
  <c r="G73" i="3"/>
  <c r="G64" i="3" s="1"/>
  <c r="I73" i="3"/>
  <c r="I64" i="3" s="1"/>
  <c r="H73" i="3"/>
  <c r="H64" i="3" s="1"/>
  <c r="I128" i="3" l="1"/>
  <c r="I127" i="3" s="1"/>
  <c r="I111" i="3" s="1"/>
  <c r="I63" i="3" s="1"/>
  <c r="H128" i="3"/>
  <c r="H127" i="3" s="1"/>
  <c r="H111" i="3" s="1"/>
  <c r="H63" i="3" s="1"/>
  <c r="G128" i="3"/>
  <c r="G127" i="3" s="1"/>
  <c r="G111" i="3" s="1"/>
  <c r="G63" i="3" s="1"/>
  <c r="I36" i="3" l="1"/>
  <c r="I23" i="3"/>
  <c r="I41" i="3" l="1"/>
  <c r="C28" i="10"/>
  <c r="E25" i="8"/>
  <c r="E12" i="8"/>
  <c r="E24" i="10"/>
  <c r="C20" i="10"/>
  <c r="D28" i="10"/>
  <c r="H10" i="9"/>
  <c r="I10" i="9"/>
  <c r="H7" i="9"/>
  <c r="I7" i="9"/>
  <c r="G10" i="9"/>
  <c r="G7" i="9"/>
  <c r="E20" i="10" l="1"/>
  <c r="I47" i="3"/>
  <c r="D20" i="10"/>
  <c r="D24" i="10"/>
  <c r="D30" i="8"/>
  <c r="D17" i="8"/>
  <c r="C24" i="10"/>
  <c r="C19" i="10" s="1"/>
  <c r="C17" i="8"/>
  <c r="C30" i="8"/>
  <c r="D26" i="8"/>
  <c r="D13" i="8"/>
  <c r="C16" i="8"/>
  <c r="C29" i="8"/>
  <c r="C12" i="8"/>
  <c r="C25" i="8"/>
  <c r="E28" i="10"/>
  <c r="E19" i="10" s="1"/>
  <c r="E30" i="8"/>
  <c r="E17" i="8"/>
  <c r="E29" i="8"/>
  <c r="E16" i="8"/>
  <c r="E26" i="8"/>
  <c r="E24" i="8" s="1"/>
  <c r="E13" i="8"/>
  <c r="E11" i="8" s="1"/>
  <c r="E11" i="10"/>
  <c r="E21" i="8"/>
  <c r="E20" i="8" s="1"/>
  <c r="E8" i="8"/>
  <c r="E7" i="8" s="1"/>
  <c r="E7" i="10"/>
  <c r="D19" i="10" l="1"/>
  <c r="E28" i="8"/>
  <c r="E19" i="8" s="1"/>
  <c r="C28" i="8"/>
  <c r="C15" i="10"/>
  <c r="C15" i="8"/>
  <c r="C13" i="8"/>
  <c r="C11" i="8" s="1"/>
  <c r="C26" i="8"/>
  <c r="C24" i="8" s="1"/>
  <c r="C9" i="11"/>
  <c r="C7" i="10"/>
  <c r="C21" i="8"/>
  <c r="C20" i="8" s="1"/>
  <c r="C8" i="8"/>
  <c r="C7" i="8" s="1"/>
  <c r="E15" i="10"/>
  <c r="E6" i="10" s="1"/>
  <c r="D21" i="8"/>
  <c r="D20" i="8" s="1"/>
  <c r="D8" i="8"/>
  <c r="D7" i="8" s="1"/>
  <c r="D7" i="10"/>
  <c r="D29" i="8"/>
  <c r="D28" i="8" s="1"/>
  <c r="D15" i="10"/>
  <c r="D16" i="8"/>
  <c r="D15" i="8" s="1"/>
  <c r="E15" i="8"/>
  <c r="E6" i="8" s="1"/>
  <c r="C11" i="10"/>
  <c r="D12" i="8"/>
  <c r="D11" i="8" s="1"/>
  <c r="D11" i="10"/>
  <c r="D25" i="8"/>
  <c r="D24" i="8" s="1"/>
  <c r="E9" i="11"/>
  <c r="D9" i="11"/>
  <c r="C19" i="8" l="1"/>
  <c r="D6" i="10"/>
  <c r="C6" i="8"/>
  <c r="C6" i="10"/>
  <c r="D6" i="8"/>
  <c r="G15" i="1"/>
  <c r="D19" i="8"/>
  <c r="I15" i="1"/>
  <c r="H15" i="1"/>
  <c r="H14" i="1" l="1"/>
  <c r="G14" i="1"/>
  <c r="E8" i="11"/>
  <c r="E7" i="11" s="1"/>
  <c r="E6" i="11" s="1"/>
  <c r="C8" i="11" l="1"/>
  <c r="C7" i="11" s="1"/>
  <c r="C6" i="11" s="1"/>
  <c r="I14" i="1"/>
  <c r="D8" i="11"/>
  <c r="D7" i="11" s="1"/>
  <c r="D6" i="11" s="1"/>
  <c r="H13" i="3"/>
  <c r="I13" i="3"/>
  <c r="H16" i="3"/>
  <c r="I16" i="3"/>
  <c r="H21" i="3"/>
  <c r="I21" i="3"/>
  <c r="H24" i="3"/>
  <c r="I24" i="3"/>
  <c r="H27" i="3"/>
  <c r="I27" i="3"/>
  <c r="H30" i="3"/>
  <c r="I30" i="3"/>
  <c r="H34" i="3"/>
  <c r="H33" i="3" s="1"/>
  <c r="I34" i="3"/>
  <c r="I33" i="3" s="1"/>
  <c r="H39" i="3"/>
  <c r="I39" i="3"/>
  <c r="H42" i="3"/>
  <c r="I42" i="3"/>
  <c r="H46" i="3"/>
  <c r="H45" i="3" s="1"/>
  <c r="I46" i="3"/>
  <c r="I45" i="3" s="1"/>
  <c r="H50" i="3"/>
  <c r="I50" i="3"/>
  <c r="H53" i="3"/>
  <c r="I53" i="3"/>
  <c r="H56" i="3"/>
  <c r="I56" i="3"/>
  <c r="G13" i="3"/>
  <c r="G16" i="3"/>
  <c r="G21" i="3"/>
  <c r="G24" i="3"/>
  <c r="G27" i="3"/>
  <c r="G30" i="3"/>
  <c r="G56" i="3"/>
  <c r="G53" i="3"/>
  <c r="G50" i="3"/>
  <c r="G46" i="3"/>
  <c r="G45" i="3" s="1"/>
  <c r="G42" i="3"/>
  <c r="G39" i="3"/>
  <c r="G38" i="3" s="1"/>
  <c r="G34" i="3"/>
  <c r="G33" i="3" s="1"/>
  <c r="I38" i="3" l="1"/>
  <c r="H38" i="3"/>
  <c r="G52" i="3"/>
  <c r="G12" i="1" s="1"/>
  <c r="G12" i="3"/>
  <c r="G11" i="3" s="1"/>
  <c r="I52" i="3"/>
  <c r="I12" i="1" s="1"/>
  <c r="H52" i="3"/>
  <c r="H12" i="1" s="1"/>
  <c r="I12" i="3"/>
  <c r="H12" i="3"/>
  <c r="H23" i="1"/>
  <c r="I23" i="1"/>
  <c r="G23" i="1"/>
  <c r="H13" i="1"/>
  <c r="I13" i="1"/>
  <c r="G13" i="1"/>
  <c r="I11" i="3" l="1"/>
  <c r="I10" i="3" s="1"/>
  <c r="H11" i="3"/>
  <c r="H10" i="3" s="1"/>
  <c r="G10" i="3"/>
  <c r="G11" i="1"/>
  <c r="G10" i="1" s="1"/>
  <c r="G16" i="1" s="1"/>
  <c r="G25" i="1" s="1"/>
  <c r="I11" i="1" l="1"/>
  <c r="I10" i="1" s="1"/>
  <c r="I16" i="1" s="1"/>
  <c r="I25" i="1" s="1"/>
  <c r="H11" i="1"/>
  <c r="H10" i="1" s="1"/>
  <c r="H16" i="1" s="1"/>
  <c r="H25" i="1" s="1"/>
</calcChain>
</file>

<file path=xl/sharedStrings.xml><?xml version="1.0" encoding="utf-8"?>
<sst xmlns="http://schemas.openxmlformats.org/spreadsheetml/2006/main" count="647" uniqueCount="252">
  <si>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</si>
  <si>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</si>
  <si>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</si>
  <si>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</si>
  <si>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</si>
  <si>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</si>
  <si>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</si>
  <si>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</si>
  <si>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</si>
  <si>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</si>
  <si>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</si>
  <si>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</si>
  <si>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</si>
  <si>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</si>
  <si>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</si>
  <si>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</si>
  <si>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</si>
  <si>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</si>
  <si>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</si>
  <si>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Pomoći iz inozemstva i od subjekata unutar općeg proračuna</t>
  </si>
  <si>
    <t>Tekuće pomoći od inozemnih vlada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</si>
  <si>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</si>
  <si>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</si>
  <si>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</si>
  <si>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</si>
  <si>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</si>
  <si>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</si>
  <si>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</si>
  <si>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</si>
  <si>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</si>
  <si>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 Vlastiti prihodi</t>
  </si>
  <si>
    <t>1 Opći prihodi i primici</t>
  </si>
  <si>
    <t>UKUPNO RASHODI</t>
  </si>
  <si>
    <t xml:space="preserve">UKUPNO PRIHODI 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</si>
  <si>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</si>
  <si>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</si>
  <si>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</si>
  <si>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</si>
  <si>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</si>
  <si>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</si>
  <si>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</si>
  <si>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</si>
  <si>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</si>
  <si>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</si>
  <si>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</si>
  <si>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</si>
  <si>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</si>
  <si>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</si>
  <si>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</si>
  <si>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</si>
  <si>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</si>
  <si>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Kapitalne pomoći od inozemnih vlada</t>
  </si>
  <si>
    <t>Pomoći od inozemnih vlada</t>
  </si>
  <si>
    <t>Pomoći od međunar.org. te instit. i tijela EU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</si>
  <si>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</si>
  <si>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</si>
  <si>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</si>
  <si>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</si>
  <si>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>Pomoći proračunu iz drugih prorač.i izvanpror.koris.</t>
  </si>
  <si>
    <t>Tekuće pom.prorač. iz drugih prorač.i izvanpror.koris.</t>
  </si>
  <si>
    <t>Kapitalne pom.prorač.iz drugih prorač.i izvanpror.koris.</t>
  </si>
  <si>
    <t>Pomoći od izvanproračunskih korisnika</t>
  </si>
  <si>
    <t>Tekuće pomoći od izvanproračunskih korisnika</t>
  </si>
  <si>
    <t>Kapitalne pomoći od izvanproračunskih korisnika</t>
  </si>
  <si>
    <t>Pomoći prorač.koris.iz prorač.koji im nije nadležan</t>
  </si>
  <si>
    <t>Kapitalne pom.prorač.koris.iz prorač.koji im nije nadl.</t>
  </si>
  <si>
    <t>Tekuće pom.prorač.koris.iz prorač.koji im nije nadl.</t>
  </si>
  <si>
    <t>Pomoći temeljem prijenosa EU sredstava</t>
  </si>
  <si>
    <t>Tekuće pomoći temeljem prijenosa EU sredstava</t>
  </si>
  <si>
    <t>Kapitalne pomoći temeljem prijenosa EU sredstava</t>
  </si>
  <si>
    <t>Prihodi od imovine</t>
  </si>
  <si>
    <t>Prihodi od financijske imovine</t>
  </si>
  <si>
    <t>Prihodi od kamata po vrijed.papirima</t>
  </si>
  <si>
    <t>Kamate na oročena sred.i depoz.po viđenju</t>
  </si>
  <si>
    <t>Prihodi od zateznih kamata</t>
  </si>
  <si>
    <t>Prihodi od pruženih usluga</t>
  </si>
  <si>
    <t>Donacije od pravnih i fiz.osoba izvan općeg proračuna</t>
  </si>
  <si>
    <t>Tekuće pomoći</t>
  </si>
  <si>
    <t>Kapitalne pomoći</t>
  </si>
  <si>
    <t>Prihodi iz nadležnog proračuna u od HZZO-a na tem.ug.obv.</t>
  </si>
  <si>
    <t>Prihodi iz nadl.prorač.za fin.red.djel.pror.korisnika</t>
  </si>
  <si>
    <t>Prihodi iz nadl.prorač.za fin.rashoda poslovanja</t>
  </si>
  <si>
    <t>Prihodi iz nadl.prorač.za fin.rash.za nab.nefin.imov.</t>
  </si>
  <si>
    <t>Prihodi iz nadl.prorač.za fin.izdataka za fin.imov.i otpl.zajmova</t>
  </si>
  <si>
    <t>Kazne, upravne mjere i ostali prihodi</t>
  </si>
  <si>
    <t>Ostali prihodi</t>
  </si>
  <si>
    <t>Prihodi od prodaje postrojenja i opreme</t>
  </si>
  <si>
    <t>Prihodi od prodaje prijevoznih sredstava</t>
  </si>
  <si>
    <t>Prihodi od prodaje proizvedene kratkotrajne imovine</t>
  </si>
  <si>
    <t>Prihodi od prodaje zaliha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</si>
  <si>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</si>
  <si>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</si>
  <si>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</si>
  <si>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</si>
  <si>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</si>
  <si>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Naknade za korištenje privatnog vozila u službene svrhe</t>
  </si>
  <si>
    <t>Uredski materijal i ostali materijalni rashodi</t>
  </si>
  <si>
    <t>Materijal i sirovine</t>
  </si>
  <si>
    <t>Energija</t>
  </si>
  <si>
    <t>Materijal i dijelovi za tekuće i invest.održavanje</t>
  </si>
  <si>
    <t>Sitan inventar i auto gume</t>
  </si>
  <si>
    <t>Službena, radna i zaštitna odjeća i obuća</t>
  </si>
  <si>
    <t>Rashodi za usluge</t>
  </si>
  <si>
    <t>Naknade troškova osobama izvan radnog odnosa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</si>
  <si>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</si>
  <si>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</si>
  <si>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</si>
  <si>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</si>
  <si>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</si>
  <si>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Obvezni i preventivni zdravstveni pregledi zaposlenika</t>
  </si>
  <si>
    <t>Računalne usluge</t>
  </si>
  <si>
    <t>Ostale usluge</t>
  </si>
  <si>
    <t>Intelektualne i osobne usluge</t>
  </si>
  <si>
    <t>Ostali nespomenuti rashodi poslovanja</t>
  </si>
  <si>
    <t>Naknade za rad predstav.i izvrš.tijela, povjeren.i sl.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</si>
  <si>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</si>
  <si>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</si>
  <si>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</si>
  <si>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</si>
  <si>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</si>
  <si>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</si>
  <si>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</si>
  <si>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</si>
  <si>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</si>
  <si>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</si>
  <si>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Nematerijalna imovina</t>
  </si>
  <si>
    <t>Licence</t>
  </si>
  <si>
    <t>Rashodi za nabavu proizvedene dugotrajne imovine</t>
  </si>
  <si>
    <t>Građevinski objekti</t>
  </si>
  <si>
    <t>Ostali građevinski objekti</t>
  </si>
  <si>
    <t>Postrojenja i oprema</t>
  </si>
  <si>
    <t>Prijevozna sredstva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</si>
  <si>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</si>
  <si>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</si>
  <si>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</si>
  <si>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</si>
  <si>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</si>
  <si>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</si>
  <si>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Prijevozna sredstva sredstva u cestovnom prometu</t>
  </si>
  <si>
    <t>Rashodi za dodatna ulag.na nefinanc.imovini</t>
  </si>
  <si>
    <t>Dodatna ulaganja na građevinskim objektima</t>
  </si>
  <si>
    <t>1.1. Opći prihodi i primici</t>
  </si>
  <si>
    <t>3.1. Vlastiti prihodi</t>
  </si>
  <si>
    <t>5 Pomoći</t>
  </si>
  <si>
    <t>Opći prihodi i primici</t>
  </si>
  <si>
    <t xml:space="preserve">3.1. Vlastiti prihodi </t>
  </si>
  <si>
    <t>REDOVNA DJELATNOST</t>
  </si>
  <si>
    <t>AKTIVNOSTI IZ REDOVNE DJELATNOSTI</t>
  </si>
  <si>
    <t>1.1.</t>
  </si>
  <si>
    <t>Pomoći</t>
  </si>
  <si>
    <t>KAPITALNI PROJEKTI</t>
  </si>
  <si>
    <t>Članak 1.</t>
  </si>
  <si>
    <t>Članak 2.</t>
  </si>
  <si>
    <t>Doprinosi za obvezno zdrav.osig.</t>
  </si>
  <si>
    <t>Rashodi za materijal i energiju</t>
  </si>
  <si>
    <t>Plaće</t>
  </si>
  <si>
    <t>Doprinosi na plaću</t>
  </si>
  <si>
    <t>Materijal i dijelovi za tekuće i invest. održavanje</t>
  </si>
  <si>
    <t>Obavezni i preventivni zdravstveni pregledni zaposlenika</t>
  </si>
  <si>
    <t>Ostali nespomenuti rahodi poslovanja</t>
  </si>
  <si>
    <t>Naknade za rad predstav. i izvrš. tijela, povjeren. i sl.</t>
  </si>
  <si>
    <t>Ostali financijski rahodi</t>
  </si>
  <si>
    <t>Komunikacijske usluge</t>
  </si>
  <si>
    <t>Prijevozna sredstva u cestovnom prometu</t>
  </si>
  <si>
    <t xml:space="preserve">Rashodi za dodatna ulag. na nefinanc. imovini </t>
  </si>
  <si>
    <t>Uredski materijal i ostali mat.rashodi</t>
  </si>
  <si>
    <t>Bankarske usluge i usluge plat.prometa</t>
  </si>
  <si>
    <t>IF</t>
  </si>
  <si>
    <t>prvo se popunjava - Programska klasifikacija</t>
  </si>
  <si>
    <t xml:space="preserve">piše se u </t>
  </si>
  <si>
    <t>sive</t>
  </si>
  <si>
    <t>na kraju se u sažetak unese redak Preneseni višak/manjak iz prethodne godine</t>
  </si>
  <si>
    <t xml:space="preserve"> Račun financiranja i Račun fin prema izvorima se ručno popunjava</t>
  </si>
  <si>
    <t>31300 Beli Manastir</t>
  </si>
  <si>
    <t>5.7. Pomoći proračunu iz drugih proračuna</t>
  </si>
  <si>
    <t>5.7. Pomoći proračunu iz dr.prorač.</t>
  </si>
  <si>
    <t xml:space="preserve">Vlastiti prihodi </t>
  </si>
  <si>
    <t>PROGRAM 1006</t>
  </si>
  <si>
    <t xml:space="preserve">PRIHODI I RASHODI PREMA EKONOMSKOJ KLASIFIKACIJI </t>
  </si>
  <si>
    <t>PRIHODI I RASHODI PREMA IZVORIMA FINANCIRANJA</t>
  </si>
  <si>
    <t>RASHODI PREMA FUNKCIJSKOJ KLASIFIKACIJI</t>
  </si>
  <si>
    <t xml:space="preserve">RAČUN FINANCIRANJA PREMA EKONOMSKOJ KLASIFIKACIJI </t>
  </si>
  <si>
    <t>RAČUN FINANCIRANJA PREMA IZVORIMA FINANCIRANJA</t>
  </si>
  <si>
    <t>PRIHODI I RASHODI PO PROGRAMSKOJ KLASIFIKACIJI</t>
  </si>
  <si>
    <t>1.6. Prihodi od financijske imovine</t>
  </si>
  <si>
    <t>Financijski plan proračunskog korisnika sadrži Opći dio, Posebni dio i Obrazloženje.</t>
  </si>
  <si>
    <t>JAVANA PROFESIONALNA VATROGASNA POSTROJBA GRADA BELOG MANASTIRA</t>
  </si>
  <si>
    <t>Vladana Desnice 2</t>
  </si>
  <si>
    <t>OIB: 62231201707</t>
  </si>
  <si>
    <t>Financijski plan proračunskog korisnika objaviti će se na mrežnoj stranici Javne profesionalne postrojbe Grada Belog Manastira.</t>
  </si>
  <si>
    <t>Predsjednik Vatrogasnog Vijeća:</t>
  </si>
  <si>
    <t>1.6. Prihodi od imovine i Ostali prihodi</t>
  </si>
  <si>
    <t>6.1. Donacije od prav.i fiz.osoba izvan OP</t>
  </si>
  <si>
    <t>3.1. Vlastiti prihodi - Preneseni višak</t>
  </si>
  <si>
    <t>03 Javni red i sigurnost</t>
  </si>
  <si>
    <t>032 Usluge protupožarne zaštite</t>
  </si>
  <si>
    <t>JAVNA PROFESIONALNA VATROGASNA POSTROJBA GRADA BELOG MANASTIRA</t>
  </si>
  <si>
    <t xml:space="preserve">1.6. Prihodi od fin.imovine i Ostali prihodi </t>
  </si>
  <si>
    <t>Prihodi od fin.imovine i Ostali prihodi</t>
  </si>
  <si>
    <t>Pomoći proračunu iz drugih proračuna</t>
  </si>
  <si>
    <t>Donacije od prav.i fiz.osoba izvan OP</t>
  </si>
  <si>
    <t>A100630</t>
  </si>
  <si>
    <t>K100630</t>
  </si>
  <si>
    <t>zatim - Račun prihoda i rashoda stupac izvršenje prethodna godina za klase 6,7 (provjera sa PR-RAS) i plan tekuće godine klase 6 i 7</t>
  </si>
  <si>
    <t>DIO IZ ZAKONA O PRORAČUNU</t>
  </si>
  <si>
    <t>Sadržaj financijskog plana proračunskog i izvanproračunskog korisnika</t>
  </si>
  <si>
    <t>Članak 33.</t>
  </si>
  <si>
    <t>(1) Financijski plan proračunskog i izvanproračunskog korisnika sastoji se od plana za proračunsku godinu i projekcija za sljedeće dvije godine te sadrži opći i posebni dio i obrazloženje financijskog plana.</t>
  </si>
  <si>
    <t>(2) Ministar financija pravilnikom iz članka 6. stavka 2. ovoga Zakona propisuje izgled i sadržaj financijskog plana proračunskog i izvanproračunskog korisnika.</t>
  </si>
  <si>
    <t>Opći dio financijskog plana</t>
  </si>
  <si>
    <t>Članak 34.</t>
  </si>
  <si>
    <t>(1) Opći dio financijskog plana proračunskog i izvanproračunskog korisnika sadrži:</t>
  </si>
  <si>
    <t>– sažetak Računa prihoda i rashoda i Računa financiranja</t>
  </si>
  <si>
    <t>– Račun prihoda i rashoda i Račun financiranja.</t>
  </si>
  <si>
    <t>(2) Račun prihoda i rashoda proračunskih korisnika iz stavka 1. ovoga članka sastoji se od prihoda i rashoda iskazanih prema izvorima financiranja i ekonomskoj klasifikaciji te rashoda iskazanih prema funkcijskoj klasifikaciji.</t>
  </si>
  <si>
    <t>(3) Račun prihoda i rashoda izvanproračunskih korisnika iz stavka 1. ovoga članka sastoji se od prihoda i rashoda iskazanih prema ekonomskoj klasifikaciji.</t>
  </si>
  <si>
    <t>(4) U Računu financiranja proračunskih korisnika iz stavka 1. ovoga članka iskazuju se primici od financijske imovine i zaduživanja te izdaci za financijsku imovinu i za otplatu instrumenata zaduživanja prema izvorima financiranja i ekonomskoj klasifikaciji.</t>
  </si>
  <si>
    <t>(5) U Računu financiranja izvanproračunskih korisnika iz stavka 1. ovoga članka iskazuju se primici od financijske imovine i zaduživanja te izdaci za financijsku imovinu i za otplatu instrumenata zaduživanja prema ekonomskoj klasifikaciji.</t>
  </si>
  <si>
    <t>(6) Ako ukupni prihodi i primici nisu jednaki ukupnim rashodima i izdacima, financijski plan proračunskog i izvanproračunskog korisnika državnog proračuna sadrži prijenos sredstava iz prethodne godine i prijenos sredstava u sljedeću godinu, a financijski plan proračunskog i izvanproračunskog korisnika jedinica lokalne i područne (regionalne) samouprave sadrži preneseni višak ili preneseni manjak prihoda nad rashodima.</t>
  </si>
  <si>
    <t>(7) Ako se donosi višegodišnji plan uravnoteženja iz članka 37. ovoga Zakona, financijski plan sadrži podatke iz višegodišnjeg plana uravnoteženja.</t>
  </si>
  <si>
    <t>(8) Ministar financija pravilnikom iz članka 6. stavka 2. ovoga Zakona propisuje podatke koji moraju biti navedeni u financijskom planu ako se donosi višegodišnji plan uravnoteženja iz članka 37. ovoga Zakona.</t>
  </si>
  <si>
    <t>Posebni dio financijskog plana</t>
  </si>
  <si>
    <t>Članak 35.</t>
  </si>
  <si>
    <t>(1) Posebni dio financijskog plana proračunskog korisnika sastoji se od plana rashoda i izdataka iskazanih po izvorima financiranja i ekonomskoj klasifikaciji, raspoređenih u programe koji se sastoje od aktivnosti i projekata.</t>
  </si>
  <si>
    <t>(2) Posebni dio financijskog plana izvanproračunskog korisnika sastoji se od plana rashoda i izdataka iskazanih po ekonomskoj klasifikaciji, raspoređenih u programe koji se sastoje od aktivnosti i projekata.</t>
  </si>
  <si>
    <t>Obrazloženje financijskog plana</t>
  </si>
  <si>
    <t>Članak 36.</t>
  </si>
  <si>
    <t>(1) Obrazloženje financijskog plana proračunskog i izvanproračunskog korisnika sastoji se od obrazloženja općeg dijela financijskog plana i obrazloženja posebnog dijela financijskog plana proračunskog i izvanproračunskog korisnika.</t>
  </si>
  <si>
    <t>(2) Obrazloženje općeg dijela financijskog plana proračunskog i izvanproračunskog korisnika sadrži obrazloženje:</t>
  </si>
  <si>
    <t>– prihoda i rashoda, primitaka i izdataka i</t>
  </si>
  <si>
    <t>– prijenosa sredstava iz prethodne godine i prijenosa sredstava u sljedeću godinu za proračunske i izvanproračunske korisnike državnog proračuna, a za proračunske i izvanproračunske korisnike jedinica lokalne i područne (regionalne) samouprave prenesenog manjka odnosno viška financijskog plana, u slučaju iz članka 34. stavka 6. ovoga Zakona.</t>
  </si>
  <si>
    <t>(3) Uz obrazloženje općeg dijela financijskog plana iz stavka 2. ovoga članka, u obrazloženju financijskog plana navodi se i prikaz stanja ukupnih i dospjelih obveza za proračunske i izvanproračunske korisnike državnog proračuna.</t>
  </si>
  <si>
    <t>(4) Obrazloženje posebnog dijela financijskog plana proračunskog i izvanproračunskog korisnika sastoji se od obrazloženja programa koje se daje kroz obrazloženje aktivnosti i projekata zajedno s ciljevima i pokazateljima uspješnosti iz akata strateškog planiranja i godišnjeg plana rada.</t>
  </si>
  <si>
    <t>Višegodišnji plan uravnoteženja jedinica lokalne i područne (regionalne) samouprave i njihovih proračunskih i izvanproračunskih korisnika</t>
  </si>
  <si>
    <t>Članak 37.</t>
  </si>
  <si>
    <t>(1) Ako jedinice lokalne i područne (regionalne) samouprave i njihovi proračunski i izvanproračunski korisnici ne mogu preneseni manjak podmiriti do kraja proračunske godine, obvezni su izraditi višegodišnji plan uravnoteženja za razdoblje za koje se proračun odnosno financijski plan donosi.</t>
  </si>
  <si>
    <t>(2) Ako jedinice lokalne i područne (regionalne) samouprave, proračunski i izvanproračunski korisnici ne mogu preneseni višak, zbog njegove veličine, u cijelosti iskoristiti u jednoj proračunskoj godini, korištenje viška planira se višegodišnjim planom uravnoteženja za razdoblje za koje se proračun odnosno financijski plan donosi.</t>
  </si>
  <si>
    <t>(3) Višegodišnji plan uravnoteženja financijskog plana proračunskog i izvanproračunskog korisnika jedinice lokalne i područne (regionalne) samouprave donosi njegovo upravljačko tijelo uz prijedlog financijskog plana, nakon čega ga dostavlja jedinici lokalne i područne (regionalne) samouprave.</t>
  </si>
  <si>
    <t>(4) Višegodišnji plan uravnoteženja proračuna jedinice lokalne i područne (regionalne) samouprave donosi predstavničko tijelo jedinice lokalne i područne (regionalne) samouprave uz proračun jedinice lokalne i područne (regionalne) samouprave.</t>
  </si>
  <si>
    <t>(5) Ministar financija pravilnikom iz članka 6. stavka 2. ovoga Zakona propisuje izgled i sadržaj višegodišnjeg plana uravnoteženja.</t>
  </si>
  <si>
    <t>Doprinosi za zdravstveno osiguranje</t>
  </si>
  <si>
    <t>Doprinosi za mirovinsko osiguranje</t>
  </si>
  <si>
    <t>Doprinosi za mirovinsko osig.</t>
  </si>
  <si>
    <t>PLAN 2025.G</t>
  </si>
  <si>
    <t>IZJMENE PLANA 2025.G</t>
  </si>
  <si>
    <t>NOVI PLAN 2025.G</t>
  </si>
  <si>
    <t>1. IZMJENE FINANCIJSKOG PLANA PRORAČUNSKOG KORISNIKA JEDINICE LOKALNE I PODRUČNE (REGIONALNE) SAMOUPRAVE ZA 2025. GODINU</t>
  </si>
  <si>
    <t xml:space="preserve">1. IZMJENE FINANCIJSKOG PLANA PRORAČUNSKOG KORISNIKA JEDINICE LOKALNE I PODRUČNE (REGIONALNE) SAMOUPRAVE ZA 2025. GODINU </t>
  </si>
  <si>
    <t>Ur. broj:2100-1-7-25-194</t>
  </si>
  <si>
    <t>Temeljem odredbi Zakona o proračunu (Narodne novine broj144/21.), Vatrogasno Vijeće Javne profesionalne vatrogasne postrojbe Grada Belog Manastira na svojoj 27.sjednici održanoj dana 15.09. 2025. godine donosi Odluku o</t>
  </si>
  <si>
    <t>Beli Manastir, 15.09.2025. godine</t>
  </si>
  <si>
    <t>Laura Blagus Tenjeri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</si>
</sst>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414145"/>
      <name val="Arial"/>
      <family val="2"/>
      <charset val="238"/>
    </font>
    <font>
      <sz val="11"/>
      <color rgb="FF414145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4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5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indent="13"/>
    </xf>
    <xf numFmtId="0" fontId="30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/>
    </xf>
    <xf numFmtId="0" fontId="24" fillId="0" borderId="0" xfId="0" applyFont="1"/>
    <xf numFmtId="0" fontId="3" fillId="2" borderId="4" xfId="0" applyFont="1" applyFill="1" applyBorder="1" applyAlignment="1">
      <alignment horizontal="right" vertical="center" wrapText="1"/>
    </xf>
    <xf numFmtId="0" fontId="25" fillId="0" borderId="4" xfId="0" applyFont="1" applyBorder="1" applyAlignment="1">
      <alignment horizontal="left" vertical="center"/>
    </xf>
    <xf numFmtId="3" fontId="20" fillId="5" borderId="4" xfId="0" applyNumberFormat="1" applyFont="1" applyFill="1" applyBorder="1" applyAlignment="1">
      <alignment horizontal="right" vertical="center"/>
    </xf>
    <xf numFmtId="3" fontId="20" fillId="5" borderId="3" xfId="0" applyNumberFormat="1" applyFont="1" applyFill="1" applyBorder="1" applyAlignment="1">
      <alignment horizontal="right" vertical="center"/>
    </xf>
    <xf numFmtId="0" fontId="21" fillId="0" borderId="4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3" fontId="31" fillId="5" borderId="4" xfId="0" applyNumberFormat="1" applyFont="1" applyFill="1" applyBorder="1" applyAlignment="1">
      <alignment horizontal="right" vertical="center"/>
    </xf>
    <xf numFmtId="3" fontId="3" fillId="5" borderId="3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 vertical="center" wrapText="1"/>
    </xf>
    <xf numFmtId="3" fontId="6" fillId="6" borderId="3" xfId="0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left" vertical="center" wrapText="1"/>
    </xf>
    <xf numFmtId="3" fontId="5" fillId="6" borderId="4" xfId="0" applyNumberFormat="1" applyFont="1" applyFill="1" applyBorder="1" applyAlignment="1">
      <alignment horizontal="right" vertical="center"/>
    </xf>
    <xf numFmtId="0" fontId="21" fillId="7" borderId="3" xfId="0" applyFont="1" applyFill="1" applyBorder="1" applyAlignment="1">
      <alignment horizontal="left" vertical="center"/>
    </xf>
    <xf numFmtId="3" fontId="20" fillId="7" borderId="4" xfId="0" applyNumberFormat="1" applyFont="1" applyFill="1" applyBorder="1" applyAlignment="1">
      <alignment horizontal="right" vertical="center"/>
    </xf>
    <xf numFmtId="0" fontId="21" fillId="7" borderId="4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center" wrapText="1"/>
    </xf>
    <xf numFmtId="3" fontId="6" fillId="8" borderId="7" xfId="0" applyNumberFormat="1" applyFont="1" applyFill="1" applyBorder="1" applyAlignment="1">
      <alignment horizontal="right" vertical="center"/>
    </xf>
    <xf numFmtId="0" fontId="6" fillId="8" borderId="4" xfId="0" applyFont="1" applyFill="1" applyBorder="1" applyAlignment="1">
      <alignment horizontal="left" vertical="center" wrapText="1"/>
    </xf>
    <xf numFmtId="3" fontId="6" fillId="8" borderId="4" xfId="0" applyNumberFormat="1" applyFont="1" applyFill="1" applyBorder="1" applyAlignment="1">
      <alignment horizontal="right" vertical="center"/>
    </xf>
    <xf numFmtId="0" fontId="11" fillId="8" borderId="3" xfId="0" applyFont="1" applyFill="1" applyBorder="1" applyAlignment="1">
      <alignment horizontal="left" vertical="center" wrapText="1"/>
    </xf>
    <xf numFmtId="3" fontId="6" fillId="8" borderId="3" xfId="0" applyNumberFormat="1" applyFont="1" applyFill="1" applyBorder="1" applyAlignment="1">
      <alignment horizontal="right"/>
    </xf>
    <xf numFmtId="0" fontId="11" fillId="8" borderId="3" xfId="0" quotePrefix="1" applyFont="1" applyFill="1" applyBorder="1" applyAlignment="1">
      <alignment horizontal="left" vertical="center"/>
    </xf>
    <xf numFmtId="0" fontId="15" fillId="8" borderId="3" xfId="0" quotePrefix="1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0" fontId="22" fillId="0" borderId="0" xfId="0" applyFont="1"/>
    <xf numFmtId="0" fontId="10" fillId="2" borderId="3" xfId="0" applyFont="1" applyFill="1" applyBorder="1" applyAlignment="1">
      <alignment horizontal="left" vertical="center" wrapText="1"/>
    </xf>
    <xf numFmtId="0" fontId="0" fillId="5" borderId="0" xfId="0" applyFill="1"/>
    <xf numFmtId="0" fontId="6" fillId="9" borderId="3" xfId="0" quotePrefix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10" fillId="2" borderId="4" xfId="0" quotePrefix="1" applyFont="1" applyFill="1" applyBorder="1" applyAlignment="1">
      <alignment horizontal="left" vertical="center"/>
    </xf>
    <xf numFmtId="3" fontId="3" fillId="5" borderId="4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wrapText="1"/>
    </xf>
    <xf numFmtId="0" fontId="6" fillId="9" borderId="1" xfId="0" quotePrefix="1" applyFont="1" applyFill="1" applyBorder="1" applyAlignment="1">
      <alignment horizontal="center" wrapText="1"/>
    </xf>
    <xf numFmtId="0" fontId="6" fillId="9" borderId="2" xfId="0" quotePrefix="1" applyFont="1" applyFill="1" applyBorder="1" applyAlignment="1">
      <alignment horizontal="center" wrapText="1"/>
    </xf>
    <xf numFmtId="0" fontId="6" fillId="9" borderId="4" xfId="0" quotePrefix="1" applyFont="1" applyFill="1" applyBorder="1" applyAlignment="1">
      <alignment horizont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8928-D567-44E0-B269-E9A868CCAC26}">
  <dimension ref="A1:V31"/>
  <sheetViews>
    <sheetView tabSelected="1" topLeftCell="A4" workbookViewId="0">
      <selection activeCell="A24" sqref="A24"/>
    </sheetView>
  </sheetViews>
  <sheetFormatPr defaultRowHeight="15" x14ac:dyDescent="0.25"/>
  <cols>
    <col min="9" max="9" width="9.140625" customWidth="1"/>
  </cols>
  <sheetData>
    <row r="1" spans="1:22" ht="15.75" x14ac:dyDescent="0.25">
      <c r="A1" s="68" t="s">
        <v>186</v>
      </c>
    </row>
    <row r="2" spans="1:22" ht="15.75" x14ac:dyDescent="0.25">
      <c r="A2" s="68" t="s">
        <v>187</v>
      </c>
    </row>
    <row r="3" spans="1:22" ht="15.75" x14ac:dyDescent="0.25">
      <c r="A3" s="68" t="s">
        <v>173</v>
      </c>
    </row>
    <row r="4" spans="1:22" ht="15.75" x14ac:dyDescent="0.25">
      <c r="A4" s="68" t="s">
        <v>188</v>
      </c>
    </row>
    <row r="7" spans="1:22" ht="81.75" customHeight="1" x14ac:dyDescent="0.25">
      <c r="A7" s="117" t="s">
        <v>249</v>
      </c>
      <c r="B7" s="117"/>
      <c r="C7" s="117"/>
      <c r="D7" s="117"/>
      <c r="E7" s="117"/>
      <c r="F7" s="117"/>
      <c r="G7" s="117"/>
      <c r="H7" s="117"/>
      <c r="I7" s="117"/>
    </row>
    <row r="8" spans="1:22" x14ac:dyDescent="0.25">
      <c r="A8" s="63"/>
    </row>
    <row r="9" spans="1:22" x14ac:dyDescent="0.25">
      <c r="A9" s="64"/>
    </row>
    <row r="10" spans="1:22" ht="71.25" customHeight="1" x14ac:dyDescent="0.25">
      <c r="A10" s="118" t="s">
        <v>247</v>
      </c>
      <c r="B10" s="118"/>
      <c r="C10" s="118"/>
      <c r="D10" s="118"/>
      <c r="E10" s="118"/>
      <c r="F10" s="118"/>
      <c r="G10" s="118"/>
      <c r="H10" s="118"/>
      <c r="I10" s="118"/>
      <c r="J10" s="32"/>
      <c r="K10" s="32"/>
      <c r="N10" s="117"/>
      <c r="O10" s="117"/>
      <c r="P10" s="117"/>
      <c r="Q10" s="117"/>
      <c r="R10" s="117"/>
      <c r="S10" s="117"/>
      <c r="T10" s="117"/>
      <c r="U10" s="117"/>
      <c r="V10" s="117"/>
    </row>
    <row r="12" spans="1:22" x14ac:dyDescent="0.25">
      <c r="A12" s="119" t="s">
        <v>151</v>
      </c>
      <c r="B12" s="119"/>
      <c r="C12" s="119"/>
      <c r="D12" s="119"/>
      <c r="E12" s="119"/>
      <c r="F12" s="119"/>
      <c r="G12" s="119"/>
      <c r="H12" s="119"/>
      <c r="I12" s="119"/>
    </row>
    <row r="14" spans="1:22" ht="36.75" customHeight="1" x14ac:dyDescent="0.25">
      <c r="A14" s="121" t="s">
        <v>185</v>
      </c>
      <c r="B14" s="121"/>
      <c r="C14" s="121"/>
      <c r="D14" s="121"/>
      <c r="E14" s="121"/>
      <c r="F14" s="121"/>
      <c r="G14" s="121"/>
      <c r="H14" s="121"/>
      <c r="I14" s="121"/>
    </row>
    <row r="15" spans="1:22" ht="14.25" customHeight="1" x14ac:dyDescent="0.25">
      <c r="A15" s="66"/>
      <c r="B15" s="66"/>
      <c r="C15" s="66"/>
      <c r="D15" s="66"/>
      <c r="E15" s="66"/>
      <c r="F15" s="66"/>
      <c r="G15" s="66"/>
      <c r="H15" s="66"/>
      <c r="I15" s="66"/>
    </row>
    <row r="16" spans="1:22" x14ac:dyDescent="0.25">
      <c r="A16" s="119" t="s">
        <v>152</v>
      </c>
      <c r="B16" s="119"/>
      <c r="C16" s="119"/>
      <c r="D16" s="119"/>
      <c r="E16" s="119"/>
      <c r="F16" s="119"/>
      <c r="G16" s="119"/>
      <c r="H16" s="119"/>
      <c r="I16" s="119"/>
    </row>
    <row r="18" spans="1:9" ht="42.75" customHeight="1" x14ac:dyDescent="0.25">
      <c r="A18" s="120" t="s">
        <v>189</v>
      </c>
      <c r="B18" s="120"/>
      <c r="C18" s="120"/>
      <c r="D18" s="120"/>
      <c r="E18" s="120"/>
      <c r="F18" s="120"/>
      <c r="G18" s="120"/>
      <c r="H18" s="120"/>
      <c r="I18" s="120"/>
    </row>
    <row r="21" spans="1:9" x14ac:dyDescent="0.25">
      <c r="A21" s="62"/>
    </row>
    <row r="22" spans="1:9" x14ac:dyDescent="0.25">
      <c r="A22" s="62" t="s">
        <v>248</v>
      </c>
    </row>
    <row r="23" spans="1:9" x14ac:dyDescent="0.25">
      <c r="A23" s="63"/>
    </row>
    <row r="24" spans="1:9" x14ac:dyDescent="0.25">
      <c r="A24" s="65"/>
    </row>
    <row r="25" spans="1:9" x14ac:dyDescent="0.25">
      <c r="A25" s="65"/>
    </row>
    <row r="26" spans="1:9" ht="15.75" x14ac:dyDescent="0.25">
      <c r="A26" s="67" t="s">
        <v>250</v>
      </c>
    </row>
    <row r="27" spans="1:9" x14ac:dyDescent="0.25">
      <c r="A27" s="63"/>
    </row>
    <row r="28" spans="1:9" x14ac:dyDescent="0.25">
      <c r="A28" s="63"/>
      <c r="F28" t="s">
        <v>190</v>
      </c>
    </row>
    <row r="29" spans="1:9" x14ac:dyDescent="0.25">
      <c r="A29" s="63"/>
      <c r="G29" t="s">
        <v>251</v>
      </c>
    </row>
    <row r="30" spans="1:9" x14ac:dyDescent="0.25">
      <c r="A30" s="63"/>
    </row>
    <row r="31" spans="1:9" x14ac:dyDescent="0.25">
      <c r="A31" s="63"/>
    </row>
  </sheetData>
  <mergeCells count="7">
    <mergeCell ref="N10:V10"/>
    <mergeCell ref="A7:I7"/>
    <mergeCell ref="A10:I10"/>
    <mergeCell ref="A12:I12"/>
    <mergeCell ref="A18:I18"/>
    <mergeCell ref="A16:I16"/>
    <mergeCell ref="A14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6"/>
  <sheetViews>
    <sheetView zoomScale="93" zoomScaleNormal="93" workbookViewId="0">
      <selection activeCell="H29" sqref="H29"/>
    </sheetView>
  </sheetViews>
  <sheetFormatPr defaultRowHeight="15" x14ac:dyDescent="0.25"/>
  <cols>
    <col min="6" max="9" width="25.28515625" customWidth="1"/>
  </cols>
  <sheetData>
    <row r="1" spans="2:9" ht="42" customHeight="1" x14ac:dyDescent="0.25">
      <c r="B1" s="118" t="s">
        <v>246</v>
      </c>
      <c r="C1" s="118"/>
      <c r="D1" s="118"/>
      <c r="E1" s="118"/>
      <c r="F1" s="118"/>
      <c r="G1" s="118"/>
      <c r="H1" s="118"/>
      <c r="I1" s="118"/>
    </row>
    <row r="2" spans="2:9" ht="18" customHeight="1" x14ac:dyDescent="0.25">
      <c r="B2" s="1"/>
      <c r="C2" s="1"/>
      <c r="D2" s="1"/>
      <c r="E2" s="1"/>
      <c r="F2" s="1"/>
      <c r="G2" s="1"/>
      <c r="H2" s="1"/>
      <c r="I2" s="1"/>
    </row>
    <row r="3" spans="2:9" ht="15.75" customHeight="1" x14ac:dyDescent="0.25">
      <c r="B3" s="118" t="s">
        <v>13</v>
      </c>
      <c r="C3" s="118"/>
      <c r="D3" s="118"/>
      <c r="E3" s="118"/>
      <c r="F3" s="118"/>
      <c r="G3" s="118"/>
      <c r="H3" s="118"/>
      <c r="I3" s="118"/>
    </row>
    <row r="4" spans="2:9" ht="36" customHeight="1" x14ac:dyDescent="0.25">
      <c r="B4" s="137"/>
      <c r="C4" s="137"/>
      <c r="D4" s="137"/>
      <c r="E4" s="1"/>
      <c r="F4" s="1"/>
      <c r="G4" s="1"/>
      <c r="H4" s="1"/>
      <c r="I4" s="1"/>
    </row>
    <row r="5" spans="2:9" ht="18" customHeight="1" x14ac:dyDescent="0.25">
      <c r="B5" s="118" t="s">
        <v>43</v>
      </c>
      <c r="C5" s="118"/>
      <c r="D5" s="118"/>
      <c r="E5" s="118"/>
      <c r="F5" s="118"/>
      <c r="G5" s="118"/>
      <c r="H5" s="118"/>
      <c r="I5" s="118"/>
    </row>
    <row r="6" spans="2:9" ht="18" customHeight="1" x14ac:dyDescent="0.25">
      <c r="B6" s="32"/>
      <c r="C6" s="34"/>
      <c r="D6" s="34"/>
      <c r="E6" s="34"/>
      <c r="F6" s="34"/>
      <c r="G6" s="34"/>
      <c r="H6" s="34"/>
      <c r="I6" s="34"/>
    </row>
    <row r="7" spans="2:9" x14ac:dyDescent="0.25">
      <c r="B7" s="132" t="s">
        <v>44</v>
      </c>
      <c r="C7" s="132"/>
      <c r="D7" s="132"/>
      <c r="E7" s="132"/>
      <c r="F7" s="132"/>
      <c r="G7" s="2"/>
      <c r="H7" s="2"/>
      <c r="I7" s="2"/>
    </row>
    <row r="8" spans="2:9" x14ac:dyDescent="0.25">
      <c r="B8" s="133" t="s">
        <v>8</v>
      </c>
      <c r="C8" s="134"/>
      <c r="D8" s="134"/>
      <c r="E8" s="134"/>
      <c r="F8" s="135"/>
      <c r="G8" s="108" t="s">
        <v>243</v>
      </c>
      <c r="H8" s="109" t="s">
        <v>244</v>
      </c>
      <c r="I8" s="109" t="s">
        <v>245</v>
      </c>
    </row>
    <row r="9" spans="2:9" s="25" customFormat="1" ht="11.25" x14ac:dyDescent="0.2">
      <c r="B9" s="126">
        <v>1</v>
      </c>
      <c r="C9" s="126"/>
      <c r="D9" s="126"/>
      <c r="E9" s="126"/>
      <c r="F9" s="127"/>
      <c r="G9" s="24">
        <v>2</v>
      </c>
      <c r="H9" s="23">
        <v>3</v>
      </c>
      <c r="I9" s="23">
        <v>4</v>
      </c>
    </row>
    <row r="10" spans="2:9" x14ac:dyDescent="0.25">
      <c r="B10" s="128" t="s">
        <v>0</v>
      </c>
      <c r="C10" s="129"/>
      <c r="D10" s="129"/>
      <c r="E10" s="129"/>
      <c r="F10" s="130"/>
      <c r="G10" s="18">
        <f>G11+G12</f>
        <v>930700.35</v>
      </c>
      <c r="H10" s="18">
        <f t="shared" ref="H10:I10" si="0">H11+H12</f>
        <v>0</v>
      </c>
      <c r="I10" s="18">
        <f t="shared" si="0"/>
        <v>930700.35</v>
      </c>
    </row>
    <row r="11" spans="2:9" x14ac:dyDescent="0.25">
      <c r="B11" s="131" t="s">
        <v>36</v>
      </c>
      <c r="C11" s="123"/>
      <c r="D11" s="123"/>
      <c r="E11" s="123"/>
      <c r="F11" s="125"/>
      <c r="G11" s="17">
        <f>' Račun prihoda i rashoda'!G11</f>
        <v>930700.35</v>
      </c>
      <c r="H11" s="17">
        <f>' Račun prihoda i rashoda'!H11</f>
        <v>0</v>
      </c>
      <c r="I11" s="17">
        <f>' Račun prihoda i rashoda'!I11</f>
        <v>930700.35</v>
      </c>
    </row>
    <row r="12" spans="2:9" x14ac:dyDescent="0.25">
      <c r="B12" s="124" t="s">
        <v>41</v>
      </c>
      <c r="C12" s="125"/>
      <c r="D12" s="125"/>
      <c r="E12" s="125"/>
      <c r="F12" s="125"/>
      <c r="G12" s="17">
        <f>' Račun prihoda i rashoda'!G52</f>
        <v>0</v>
      </c>
      <c r="H12" s="17">
        <f>' Račun prihoda i rashoda'!H52</f>
        <v>0</v>
      </c>
      <c r="I12" s="17">
        <f>' Račun prihoda i rashoda'!I52</f>
        <v>0</v>
      </c>
    </row>
    <row r="13" spans="2:9" x14ac:dyDescent="0.25">
      <c r="B13" s="19" t="s">
        <v>1</v>
      </c>
      <c r="C13" s="33"/>
      <c r="D13" s="33"/>
      <c r="E13" s="33"/>
      <c r="F13" s="33"/>
      <c r="G13" s="18">
        <f>G14+G15</f>
        <v>930700.35</v>
      </c>
      <c r="H13" s="18">
        <f t="shared" ref="H13:I13" si="1">H14+H15</f>
        <v>0</v>
      </c>
      <c r="I13" s="18">
        <f t="shared" si="1"/>
        <v>930700.35</v>
      </c>
    </row>
    <row r="14" spans="2:9" x14ac:dyDescent="0.25">
      <c r="B14" s="122" t="s">
        <v>37</v>
      </c>
      <c r="C14" s="123"/>
      <c r="D14" s="123"/>
      <c r="E14" s="123"/>
      <c r="F14" s="123"/>
      <c r="G14" s="17">
        <f>' Račun prihoda i rashoda'!G64</f>
        <v>930700.35</v>
      </c>
      <c r="H14" s="17">
        <f>' Račun prihoda i rashoda'!H64</f>
        <v>-7000</v>
      </c>
      <c r="I14" s="17">
        <f>' Račun prihoda i rashoda'!I64</f>
        <v>923700.35</v>
      </c>
    </row>
    <row r="15" spans="2:9" x14ac:dyDescent="0.25">
      <c r="B15" s="124" t="s">
        <v>38</v>
      </c>
      <c r="C15" s="125"/>
      <c r="D15" s="125"/>
      <c r="E15" s="125"/>
      <c r="F15" s="125"/>
      <c r="G15" s="17">
        <f>' Račun prihoda i rashoda'!G111</f>
        <v>0</v>
      </c>
      <c r="H15" s="17">
        <f>' Račun prihoda i rashoda'!H111</f>
        <v>7000</v>
      </c>
      <c r="I15" s="17">
        <f>' Račun prihoda i rashoda'!I111</f>
        <v>7000</v>
      </c>
    </row>
    <row r="16" spans="2:9" x14ac:dyDescent="0.25">
      <c r="B16" s="136" t="s">
        <v>45</v>
      </c>
      <c r="C16" s="129"/>
      <c r="D16" s="129"/>
      <c r="E16" s="129"/>
      <c r="F16" s="129"/>
      <c r="G16" s="18">
        <f>G10-G13</f>
        <v>0</v>
      </c>
      <c r="H16" s="18">
        <f t="shared" ref="H16:I16" si="2">H10-H13</f>
        <v>0</v>
      </c>
      <c r="I16" s="18">
        <f t="shared" si="2"/>
        <v>0</v>
      </c>
    </row>
    <row r="17" spans="1:40" ht="18" x14ac:dyDescent="0.25">
      <c r="B17" s="1"/>
      <c r="C17" s="15"/>
      <c r="D17" s="15"/>
      <c r="E17" s="15"/>
      <c r="F17" s="15"/>
      <c r="G17" s="15"/>
      <c r="H17" s="15"/>
      <c r="I17" s="16"/>
    </row>
    <row r="18" spans="1:40" ht="18" customHeight="1" x14ac:dyDescent="0.25">
      <c r="B18" s="132" t="s">
        <v>46</v>
      </c>
      <c r="C18" s="132"/>
      <c r="D18" s="132"/>
      <c r="E18" s="132"/>
      <c r="F18" s="132"/>
      <c r="G18" s="15"/>
      <c r="H18" s="15"/>
      <c r="I18" s="16"/>
    </row>
    <row r="19" spans="1:40" ht="25.5" customHeight="1" x14ac:dyDescent="0.25">
      <c r="B19" s="133" t="s">
        <v>8</v>
      </c>
      <c r="C19" s="134"/>
      <c r="D19" s="134"/>
      <c r="E19" s="134"/>
      <c r="F19" s="135"/>
      <c r="G19" s="108" t="s">
        <v>243</v>
      </c>
      <c r="H19" s="109" t="s">
        <v>244</v>
      </c>
      <c r="I19" s="109" t="s">
        <v>245</v>
      </c>
    </row>
    <row r="20" spans="1:40" s="25" customFormat="1" x14ac:dyDescent="0.25">
      <c r="B20" s="126">
        <v>1</v>
      </c>
      <c r="C20" s="126"/>
      <c r="D20" s="126"/>
      <c r="E20" s="126"/>
      <c r="F20" s="127"/>
      <c r="G20" s="24">
        <v>2</v>
      </c>
      <c r="H20" s="23">
        <v>3</v>
      </c>
      <c r="I20" s="23">
        <v>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ht="15.75" customHeight="1" x14ac:dyDescent="0.25">
      <c r="A21" s="25"/>
      <c r="B21" s="131" t="s">
        <v>39</v>
      </c>
      <c r="C21" s="141"/>
      <c r="D21" s="141"/>
      <c r="E21" s="141"/>
      <c r="F21" s="142"/>
      <c r="G21" s="17"/>
      <c r="H21" s="17"/>
      <c r="I21" s="17"/>
    </row>
    <row r="22" spans="1:40" x14ac:dyDescent="0.25">
      <c r="A22" s="25"/>
      <c r="B22" s="131" t="s">
        <v>40</v>
      </c>
      <c r="C22" s="123"/>
      <c r="D22" s="123"/>
      <c r="E22" s="123"/>
      <c r="F22" s="123"/>
      <c r="G22" s="17"/>
      <c r="H22" s="17"/>
      <c r="I22" s="17"/>
    </row>
    <row r="23" spans="1:40" s="35" customFormat="1" ht="15" customHeight="1" x14ac:dyDescent="0.25">
      <c r="A23" s="25"/>
      <c r="B23" s="138" t="s">
        <v>42</v>
      </c>
      <c r="C23" s="139"/>
      <c r="D23" s="139"/>
      <c r="E23" s="139"/>
      <c r="F23" s="140"/>
      <c r="G23" s="18">
        <f>G21-G22</f>
        <v>0</v>
      </c>
      <c r="H23" s="18">
        <f t="shared" ref="H23:I23" si="3">H21-H22</f>
        <v>0</v>
      </c>
      <c r="I23" s="18">
        <f t="shared" si="3"/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35" customFormat="1" ht="15" customHeight="1" x14ac:dyDescent="0.25">
      <c r="A24" s="25"/>
      <c r="B24" s="138" t="s">
        <v>47</v>
      </c>
      <c r="C24" s="139"/>
      <c r="D24" s="139"/>
      <c r="E24" s="139"/>
      <c r="F24" s="140"/>
      <c r="G24" s="81"/>
      <c r="H24" s="81"/>
      <c r="I24" s="8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x14ac:dyDescent="0.25">
      <c r="A25" s="25"/>
      <c r="B25" s="136" t="s">
        <v>48</v>
      </c>
      <c r="C25" s="129"/>
      <c r="D25" s="129"/>
      <c r="E25" s="129"/>
      <c r="F25" s="129"/>
      <c r="G25" s="18">
        <f>G16+G24</f>
        <v>0</v>
      </c>
      <c r="H25" s="18">
        <f t="shared" ref="H25:I25" si="4">H16+H24</f>
        <v>0</v>
      </c>
      <c r="I25" s="18">
        <f t="shared" si="4"/>
        <v>0</v>
      </c>
    </row>
    <row r="26" spans="1:40" ht="15.75" x14ac:dyDescent="0.25">
      <c r="B26" s="12"/>
      <c r="C26" s="13"/>
      <c r="D26" s="13"/>
      <c r="E26" s="13"/>
      <c r="F26" s="13"/>
      <c r="G26" s="14"/>
      <c r="H26" s="14"/>
      <c r="I26" s="14"/>
    </row>
  </sheetData>
  <mergeCells count="21">
    <mergeCell ref="B18:F18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:I1"/>
    <mergeCell ref="B3:I3"/>
    <mergeCell ref="B5:I5"/>
    <mergeCell ref="B14:F14"/>
    <mergeCell ref="B15:F15"/>
    <mergeCell ref="B9:F9"/>
    <mergeCell ref="B10:F10"/>
    <mergeCell ref="B11:F11"/>
    <mergeCell ref="B7:F7"/>
    <mergeCell ref="B8:F8"/>
    <mergeCell ref="B12:F12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29"/>
  <sheetViews>
    <sheetView zoomScale="86" zoomScaleNormal="86" workbookViewId="0">
      <selection activeCell="F65" sqref="F6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5.28515625" customWidth="1"/>
    <col min="7" max="9" width="25.28515625" customWidth="1"/>
  </cols>
  <sheetData>
    <row r="1" spans="2:9" ht="18" customHeight="1" x14ac:dyDescent="0.25">
      <c r="B1" s="1"/>
      <c r="C1" s="1"/>
      <c r="D1" s="1"/>
      <c r="E1" s="1"/>
      <c r="F1" s="1"/>
      <c r="G1" s="1"/>
      <c r="H1" s="1"/>
      <c r="I1" s="1"/>
    </row>
    <row r="2" spans="2:9" ht="15.75" customHeight="1" x14ac:dyDescent="0.25">
      <c r="B2" s="118" t="s">
        <v>13</v>
      </c>
      <c r="C2" s="118"/>
      <c r="D2" s="118"/>
      <c r="E2" s="118"/>
      <c r="F2" s="118"/>
      <c r="G2" s="118"/>
      <c r="H2" s="118"/>
      <c r="I2" s="118"/>
    </row>
    <row r="3" spans="2:9" ht="18" x14ac:dyDescent="0.25">
      <c r="B3" s="1"/>
      <c r="C3" s="1"/>
      <c r="D3" s="1"/>
      <c r="E3" s="1"/>
      <c r="F3" s="1"/>
      <c r="G3" s="1"/>
      <c r="H3" s="1"/>
      <c r="I3" s="1"/>
    </row>
    <row r="4" spans="2:9" ht="18" customHeight="1" x14ac:dyDescent="0.25">
      <c r="B4" s="118" t="s">
        <v>49</v>
      </c>
      <c r="C4" s="118"/>
      <c r="D4" s="118"/>
      <c r="E4" s="118"/>
      <c r="F4" s="118"/>
      <c r="G4" s="118"/>
      <c r="H4" s="118"/>
      <c r="I4" s="118"/>
    </row>
    <row r="5" spans="2:9" ht="18" x14ac:dyDescent="0.25">
      <c r="B5" s="1"/>
      <c r="C5" s="1"/>
      <c r="D5" s="1"/>
      <c r="E5" s="1"/>
      <c r="F5" s="1"/>
      <c r="G5" s="1"/>
      <c r="H5" s="1"/>
      <c r="I5" s="1"/>
    </row>
    <row r="6" spans="2:9" ht="15.75" customHeight="1" x14ac:dyDescent="0.25">
      <c r="B6" s="118" t="s">
        <v>178</v>
      </c>
      <c r="C6" s="118"/>
      <c r="D6" s="118"/>
      <c r="E6" s="118"/>
      <c r="F6" s="118"/>
      <c r="G6" s="118"/>
      <c r="H6" s="118"/>
      <c r="I6" s="118"/>
    </row>
    <row r="7" spans="2:9" ht="18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143" t="s">
        <v>8</v>
      </c>
      <c r="C8" s="144"/>
      <c r="D8" s="144"/>
      <c r="E8" s="144"/>
      <c r="F8" s="145"/>
      <c r="G8" s="108" t="s">
        <v>243</v>
      </c>
      <c r="H8" s="109" t="s">
        <v>244</v>
      </c>
      <c r="I8" s="109" t="s">
        <v>245</v>
      </c>
    </row>
    <row r="9" spans="2:9" ht="16.5" customHeight="1" x14ac:dyDescent="0.25">
      <c r="B9" s="146">
        <v>1</v>
      </c>
      <c r="C9" s="147"/>
      <c r="D9" s="147"/>
      <c r="E9" s="147"/>
      <c r="F9" s="148"/>
      <c r="G9" s="36">
        <v>2</v>
      </c>
      <c r="H9" s="36">
        <v>3</v>
      </c>
      <c r="I9" s="36">
        <v>4</v>
      </c>
    </row>
    <row r="10" spans="2:9" s="31" customFormat="1" x14ac:dyDescent="0.25">
      <c r="B10" s="82"/>
      <c r="C10" s="82"/>
      <c r="D10" s="82"/>
      <c r="E10" s="82"/>
      <c r="F10" s="82" t="s">
        <v>18</v>
      </c>
      <c r="G10" s="83">
        <f>G11+G52</f>
        <v>930700.35</v>
      </c>
      <c r="H10" s="83">
        <f>H11+H52</f>
        <v>0</v>
      </c>
      <c r="I10" s="83">
        <f>I11+I52</f>
        <v>930700.35</v>
      </c>
    </row>
    <row r="11" spans="2:9" s="31" customFormat="1" ht="15.75" customHeight="1" x14ac:dyDescent="0.25">
      <c r="B11" s="93">
        <v>6</v>
      </c>
      <c r="C11" s="93"/>
      <c r="D11" s="93"/>
      <c r="E11" s="93"/>
      <c r="F11" s="93" t="s">
        <v>2</v>
      </c>
      <c r="G11" s="94">
        <f>G12+G33+G38+G45+G50</f>
        <v>930700.35</v>
      </c>
      <c r="H11" s="94">
        <f>H12+H33+H38+H45+H50</f>
        <v>0</v>
      </c>
      <c r="I11" s="94">
        <f>I12+I33+I38+I45+I50</f>
        <v>930700.35</v>
      </c>
    </row>
    <row r="12" spans="2:9" ht="25.5" x14ac:dyDescent="0.25">
      <c r="B12" s="5"/>
      <c r="C12" s="9">
        <v>63</v>
      </c>
      <c r="D12" s="9"/>
      <c r="E12" s="9"/>
      <c r="F12" s="9" t="s">
        <v>19</v>
      </c>
      <c r="G12" s="3">
        <f>G13+G16+G21+G24+G27+G30</f>
        <v>6000</v>
      </c>
      <c r="H12" s="3">
        <f t="shared" ref="H12:I12" si="0">H13+H16+H21+H24+H27+H30</f>
        <v>0</v>
      </c>
      <c r="I12" s="3">
        <f t="shared" si="0"/>
        <v>13000</v>
      </c>
    </row>
    <row r="13" spans="2:9" x14ac:dyDescent="0.25">
      <c r="B13" s="5"/>
      <c r="C13" s="9"/>
      <c r="D13" s="9">
        <v>631</v>
      </c>
      <c r="E13" s="9"/>
      <c r="F13" s="9" t="s">
        <v>52</v>
      </c>
      <c r="G13" s="3">
        <f>G14+G15</f>
        <v>0</v>
      </c>
      <c r="H13" s="3">
        <f t="shared" ref="H13:I13" si="1">H14+H15</f>
        <v>0</v>
      </c>
      <c r="I13" s="3">
        <f t="shared" si="1"/>
        <v>0</v>
      </c>
    </row>
    <row r="14" spans="2:9" x14ac:dyDescent="0.25">
      <c r="B14" s="6"/>
      <c r="C14" s="6"/>
      <c r="D14" s="6"/>
      <c r="E14" s="6">
        <v>6311</v>
      </c>
      <c r="F14" s="6" t="s">
        <v>20</v>
      </c>
      <c r="G14" s="80"/>
      <c r="H14" s="80"/>
      <c r="I14" s="80"/>
    </row>
    <row r="15" spans="2:9" x14ac:dyDescent="0.25">
      <c r="B15" s="6"/>
      <c r="C15" s="6"/>
      <c r="D15" s="6"/>
      <c r="E15" s="6">
        <v>6312</v>
      </c>
      <c r="F15" s="6" t="s">
        <v>51</v>
      </c>
      <c r="G15" s="80"/>
      <c r="H15" s="80"/>
      <c r="I15" s="80"/>
    </row>
    <row r="16" spans="2:9" x14ac:dyDescent="0.25">
      <c r="B16" s="6"/>
      <c r="C16" s="6"/>
      <c r="D16" s="6">
        <v>632</v>
      </c>
      <c r="E16" s="6"/>
      <c r="F16" s="6" t="s">
        <v>53</v>
      </c>
      <c r="G16" s="3">
        <f>G17+G18+G19+G20</f>
        <v>0</v>
      </c>
      <c r="H16" s="3">
        <f t="shared" ref="H16:I16" si="2">H17+H18+H19+H20</f>
        <v>0</v>
      </c>
      <c r="I16" s="3">
        <f t="shared" si="2"/>
        <v>0</v>
      </c>
    </row>
    <row r="17" spans="2:9" x14ac:dyDescent="0.25">
      <c r="B17" s="6"/>
      <c r="C17" s="6"/>
      <c r="D17" s="6"/>
      <c r="E17" s="6">
        <v>6321</v>
      </c>
      <c r="F17" s="6" t="s">
        <v>54</v>
      </c>
      <c r="G17" s="80"/>
      <c r="H17" s="80"/>
      <c r="I17" s="80"/>
    </row>
    <row r="18" spans="2:9" x14ac:dyDescent="0.25">
      <c r="B18" s="6"/>
      <c r="C18" s="6"/>
      <c r="D18" s="6"/>
      <c r="E18" s="6">
        <v>6322</v>
      </c>
      <c r="F18" s="6" t="s">
        <v>55</v>
      </c>
      <c r="G18" s="80"/>
      <c r="H18" s="80"/>
      <c r="I18" s="80"/>
    </row>
    <row r="19" spans="2:9" x14ac:dyDescent="0.25">
      <c r="B19" s="6"/>
      <c r="C19" s="6"/>
      <c r="D19" s="6"/>
      <c r="E19" s="6">
        <v>6323</v>
      </c>
      <c r="F19" s="6" t="s">
        <v>56</v>
      </c>
      <c r="G19" s="80"/>
      <c r="H19" s="80"/>
      <c r="I19" s="80"/>
    </row>
    <row r="20" spans="2:9" x14ac:dyDescent="0.25">
      <c r="B20" s="6"/>
      <c r="C20" s="6"/>
      <c r="D20" s="6"/>
      <c r="E20" s="6">
        <v>6324</v>
      </c>
      <c r="F20" s="6" t="s">
        <v>57</v>
      </c>
      <c r="G20" s="80"/>
      <c r="H20" s="80"/>
      <c r="I20" s="80"/>
    </row>
    <row r="21" spans="2:9" x14ac:dyDescent="0.25">
      <c r="B21" s="6"/>
      <c r="C21" s="6"/>
      <c r="D21" s="6">
        <v>633</v>
      </c>
      <c r="E21" s="6"/>
      <c r="F21" s="6" t="s">
        <v>58</v>
      </c>
      <c r="G21" s="3">
        <f>G22+G23</f>
        <v>6000</v>
      </c>
      <c r="H21" s="3">
        <f t="shared" ref="H21:I21" si="3">H22+H23</f>
        <v>0</v>
      </c>
      <c r="I21" s="3">
        <f t="shared" si="3"/>
        <v>13000</v>
      </c>
    </row>
    <row r="22" spans="2:9" x14ac:dyDescent="0.25">
      <c r="B22" s="6"/>
      <c r="C22" s="6"/>
      <c r="D22" s="6"/>
      <c r="E22" s="6">
        <v>6331</v>
      </c>
      <c r="F22" s="6" t="s">
        <v>59</v>
      </c>
      <c r="G22" s="80">
        <f>'Programska klasifikacija'!F156+'Programska klasifikacija'!F203</f>
        <v>6000</v>
      </c>
      <c r="H22" s="80">
        <f>'Programska klasifikacija'!G156+'Programska klasifikacija'!G203</f>
        <v>0</v>
      </c>
      <c r="I22" s="80">
        <f>'Programska klasifikacija'!H156+'Programska klasifikacija'!H203</f>
        <v>6000</v>
      </c>
    </row>
    <row r="23" spans="2:9" x14ac:dyDescent="0.25">
      <c r="B23" s="6"/>
      <c r="C23" s="6"/>
      <c r="D23" s="6"/>
      <c r="E23" s="6">
        <v>6332</v>
      </c>
      <c r="F23" s="6" t="s">
        <v>60</v>
      </c>
      <c r="G23" s="80"/>
      <c r="H23" s="80"/>
      <c r="I23" s="80">
        <f>'Programska klasifikacija'!H303</f>
        <v>7000</v>
      </c>
    </row>
    <row r="24" spans="2:9" x14ac:dyDescent="0.25">
      <c r="B24" s="6"/>
      <c r="C24" s="6"/>
      <c r="D24" s="6">
        <v>634</v>
      </c>
      <c r="E24" s="6"/>
      <c r="F24" s="6" t="s">
        <v>61</v>
      </c>
      <c r="G24" s="3">
        <f>G25+G26</f>
        <v>0</v>
      </c>
      <c r="H24" s="3">
        <f t="shared" ref="H24:I24" si="4">H25+H26</f>
        <v>0</v>
      </c>
      <c r="I24" s="3">
        <f t="shared" si="4"/>
        <v>0</v>
      </c>
    </row>
    <row r="25" spans="2:9" x14ac:dyDescent="0.25">
      <c r="B25" s="6"/>
      <c r="C25" s="6"/>
      <c r="D25" s="6"/>
      <c r="E25" s="6">
        <v>6341</v>
      </c>
      <c r="F25" s="6" t="s">
        <v>62</v>
      </c>
      <c r="G25" s="80"/>
      <c r="H25" s="80"/>
      <c r="I25" s="80"/>
    </row>
    <row r="26" spans="2:9" x14ac:dyDescent="0.25">
      <c r="B26" s="6"/>
      <c r="C26" s="6"/>
      <c r="D26" s="6"/>
      <c r="E26" s="6">
        <v>6342</v>
      </c>
      <c r="F26" s="6" t="s">
        <v>63</v>
      </c>
      <c r="G26" s="80"/>
      <c r="H26" s="80"/>
      <c r="I26" s="80"/>
    </row>
    <row r="27" spans="2:9" x14ac:dyDescent="0.25">
      <c r="B27" s="6"/>
      <c r="C27" s="6"/>
      <c r="D27" s="6">
        <v>636</v>
      </c>
      <c r="E27" s="6"/>
      <c r="F27" s="6" t="s">
        <v>64</v>
      </c>
      <c r="G27" s="3">
        <f>G28+G29</f>
        <v>0</v>
      </c>
      <c r="H27" s="3">
        <f t="shared" ref="H27:I27" si="5">H28+H29</f>
        <v>0</v>
      </c>
      <c r="I27" s="3">
        <f t="shared" si="5"/>
        <v>0</v>
      </c>
    </row>
    <row r="28" spans="2:9" x14ac:dyDescent="0.25">
      <c r="B28" s="6"/>
      <c r="C28" s="6"/>
      <c r="D28" s="6"/>
      <c r="E28" s="6">
        <v>6361</v>
      </c>
      <c r="F28" s="6" t="s">
        <v>66</v>
      </c>
      <c r="G28" s="80"/>
      <c r="H28" s="80"/>
      <c r="I28" s="80"/>
    </row>
    <row r="29" spans="2:9" x14ac:dyDescent="0.25">
      <c r="B29" s="6"/>
      <c r="C29" s="6"/>
      <c r="D29" s="6"/>
      <c r="E29" s="6">
        <v>6362</v>
      </c>
      <c r="F29" s="6" t="s">
        <v>65</v>
      </c>
      <c r="G29" s="80"/>
      <c r="H29" s="80"/>
      <c r="I29" s="80"/>
    </row>
    <row r="30" spans="2:9" x14ac:dyDescent="0.25">
      <c r="B30" s="6"/>
      <c r="C30" s="6"/>
      <c r="D30" s="6">
        <v>638</v>
      </c>
      <c r="E30" s="6"/>
      <c r="F30" s="6" t="s">
        <v>67</v>
      </c>
      <c r="G30" s="3">
        <f>G31+G32</f>
        <v>0</v>
      </c>
      <c r="H30" s="3">
        <f t="shared" ref="H30:I30" si="6">H31+H32</f>
        <v>0</v>
      </c>
      <c r="I30" s="3">
        <f t="shared" si="6"/>
        <v>0</v>
      </c>
    </row>
    <row r="31" spans="2:9" x14ac:dyDescent="0.25">
      <c r="B31" s="6"/>
      <c r="C31" s="6"/>
      <c r="D31" s="6"/>
      <c r="E31" s="6">
        <v>6381</v>
      </c>
      <c r="F31" s="6" t="s">
        <v>68</v>
      </c>
      <c r="G31" s="80"/>
      <c r="H31" s="80"/>
      <c r="I31" s="80"/>
    </row>
    <row r="32" spans="2:9" x14ac:dyDescent="0.25">
      <c r="B32" s="6"/>
      <c r="C32" s="6"/>
      <c r="D32" s="6"/>
      <c r="E32" s="6">
        <v>6382</v>
      </c>
      <c r="F32" s="6" t="s">
        <v>69</v>
      </c>
      <c r="G32" s="80"/>
      <c r="H32" s="80"/>
      <c r="I32" s="80"/>
    </row>
    <row r="33" spans="2:9" x14ac:dyDescent="0.25">
      <c r="B33" s="6"/>
      <c r="C33" s="6">
        <v>64</v>
      </c>
      <c r="D33" s="6"/>
      <c r="E33" s="6"/>
      <c r="F33" s="6" t="s">
        <v>70</v>
      </c>
      <c r="G33" s="3">
        <f>G34</f>
        <v>0</v>
      </c>
      <c r="H33" s="3">
        <f t="shared" ref="H33:I33" si="7">H34</f>
        <v>0</v>
      </c>
      <c r="I33" s="3">
        <f t="shared" si="7"/>
        <v>0</v>
      </c>
    </row>
    <row r="34" spans="2:9" x14ac:dyDescent="0.25">
      <c r="B34" s="6"/>
      <c r="C34" s="6"/>
      <c r="D34" s="6">
        <v>641</v>
      </c>
      <c r="E34" s="6"/>
      <c r="F34" s="6" t="s">
        <v>71</v>
      </c>
      <c r="G34" s="3">
        <f>G35+G36+G37</f>
        <v>0</v>
      </c>
      <c r="H34" s="3">
        <f t="shared" ref="H34:I34" si="8">H35+H36+H37</f>
        <v>0</v>
      </c>
      <c r="I34" s="3">
        <f t="shared" si="8"/>
        <v>0</v>
      </c>
    </row>
    <row r="35" spans="2:9" x14ac:dyDescent="0.25">
      <c r="B35" s="6"/>
      <c r="C35" s="6"/>
      <c r="D35" s="6"/>
      <c r="E35" s="6">
        <v>6412</v>
      </c>
      <c r="F35" s="6" t="s">
        <v>72</v>
      </c>
      <c r="G35" s="80"/>
      <c r="H35" s="80"/>
      <c r="I35" s="80"/>
    </row>
    <row r="36" spans="2:9" x14ac:dyDescent="0.25">
      <c r="B36" s="6"/>
      <c r="C36" s="6"/>
      <c r="D36" s="6"/>
      <c r="E36" s="6">
        <v>6413</v>
      </c>
      <c r="F36" s="6" t="s">
        <v>73</v>
      </c>
      <c r="G36" s="80"/>
      <c r="H36" s="80"/>
      <c r="I36" s="80">
        <f>'Programska klasifikacija'!H63</f>
        <v>0</v>
      </c>
    </row>
    <row r="37" spans="2:9" x14ac:dyDescent="0.25">
      <c r="B37" s="6"/>
      <c r="C37" s="6"/>
      <c r="D37" s="6"/>
      <c r="E37" s="6">
        <v>6414</v>
      </c>
      <c r="F37" s="6" t="s">
        <v>74</v>
      </c>
      <c r="G37" s="80"/>
      <c r="H37" s="80"/>
      <c r="I37" s="80"/>
    </row>
    <row r="38" spans="2:9" ht="25.5" x14ac:dyDescent="0.25">
      <c r="B38" s="6"/>
      <c r="C38" s="6">
        <v>66</v>
      </c>
      <c r="D38" s="7"/>
      <c r="E38" s="7"/>
      <c r="F38" s="9" t="s">
        <v>21</v>
      </c>
      <c r="G38" s="3">
        <f>G39+G42</f>
        <v>20000</v>
      </c>
      <c r="H38" s="3">
        <f t="shared" ref="H38:I38" si="9">H39+H42</f>
        <v>0</v>
      </c>
      <c r="I38" s="3">
        <f t="shared" si="9"/>
        <v>13000</v>
      </c>
    </row>
    <row r="39" spans="2:9" ht="25.5" x14ac:dyDescent="0.25">
      <c r="B39" s="6"/>
      <c r="C39" s="22"/>
      <c r="D39" s="7">
        <v>661</v>
      </c>
      <c r="E39" s="7"/>
      <c r="F39" s="9" t="s">
        <v>22</v>
      </c>
      <c r="G39" s="3">
        <f>G40+G41</f>
        <v>20000</v>
      </c>
      <c r="H39" s="3">
        <f t="shared" ref="H39:I39" si="10">H40+H41</f>
        <v>0</v>
      </c>
      <c r="I39" s="3">
        <f t="shared" si="10"/>
        <v>13000</v>
      </c>
    </row>
    <row r="40" spans="2:9" x14ac:dyDescent="0.25">
      <c r="B40" s="6"/>
      <c r="C40" s="22"/>
      <c r="D40" s="7"/>
      <c r="E40" s="7">
        <v>6614</v>
      </c>
      <c r="F40" s="9" t="s">
        <v>23</v>
      </c>
      <c r="G40" s="80"/>
      <c r="H40" s="80"/>
      <c r="I40" s="80"/>
    </row>
    <row r="41" spans="2:9" x14ac:dyDescent="0.25">
      <c r="B41" s="6"/>
      <c r="C41" s="22"/>
      <c r="D41" s="7"/>
      <c r="E41" s="7">
        <v>6615</v>
      </c>
      <c r="F41" s="9" t="s">
        <v>75</v>
      </c>
      <c r="G41" s="80">
        <f>'Programska klasifikacija'!F109+'Programska klasifikacija'!F285</f>
        <v>20000</v>
      </c>
      <c r="H41" s="80"/>
      <c r="I41" s="80">
        <f>'Programska klasifikacija'!H109+'Programska klasifikacija'!H285</f>
        <v>13000</v>
      </c>
    </row>
    <row r="42" spans="2:9" ht="25.5" x14ac:dyDescent="0.25">
      <c r="B42" s="6"/>
      <c r="C42" s="22"/>
      <c r="D42" s="7">
        <v>663</v>
      </c>
      <c r="E42" s="7"/>
      <c r="F42" s="9" t="s">
        <v>76</v>
      </c>
      <c r="G42" s="3">
        <f>G43+G44</f>
        <v>0</v>
      </c>
      <c r="H42" s="3">
        <f t="shared" ref="H42:I42" si="11">H43+H44</f>
        <v>0</v>
      </c>
      <c r="I42" s="3">
        <f t="shared" si="11"/>
        <v>0</v>
      </c>
    </row>
    <row r="43" spans="2:9" x14ac:dyDescent="0.25">
      <c r="B43" s="6"/>
      <c r="C43" s="22"/>
      <c r="D43" s="7"/>
      <c r="E43" s="7">
        <v>6631</v>
      </c>
      <c r="F43" s="9" t="s">
        <v>77</v>
      </c>
      <c r="G43" s="80"/>
      <c r="H43" s="80"/>
      <c r="I43" s="80"/>
    </row>
    <row r="44" spans="2:9" x14ac:dyDescent="0.25">
      <c r="B44" s="6"/>
      <c r="C44" s="6"/>
      <c r="D44" s="7"/>
      <c r="E44" s="7">
        <v>6632</v>
      </c>
      <c r="F44" s="9" t="s">
        <v>78</v>
      </c>
      <c r="G44" s="80"/>
      <c r="H44" s="80"/>
      <c r="I44" s="80"/>
    </row>
    <row r="45" spans="2:9" ht="25.5" x14ac:dyDescent="0.25">
      <c r="B45" s="6"/>
      <c r="C45" s="6">
        <v>67</v>
      </c>
      <c r="D45" s="7"/>
      <c r="E45" s="7"/>
      <c r="F45" s="9" t="s">
        <v>79</v>
      </c>
      <c r="G45" s="3">
        <f>G46</f>
        <v>904700.35</v>
      </c>
      <c r="H45" s="3">
        <f t="shared" ref="H45:I45" si="12">H46</f>
        <v>0</v>
      </c>
      <c r="I45" s="3">
        <f t="shared" si="12"/>
        <v>904700.35</v>
      </c>
    </row>
    <row r="46" spans="2:9" x14ac:dyDescent="0.25">
      <c r="B46" s="6"/>
      <c r="C46" s="6"/>
      <c r="D46" s="7">
        <v>671</v>
      </c>
      <c r="E46" s="7"/>
      <c r="F46" s="9" t="s">
        <v>80</v>
      </c>
      <c r="G46" s="3">
        <f>G47+G48+G49</f>
        <v>904700.35</v>
      </c>
      <c r="H46" s="3">
        <f t="shared" ref="H46:I46" si="13">H47+H48+H49</f>
        <v>0</v>
      </c>
      <c r="I46" s="3">
        <f t="shared" si="13"/>
        <v>904700.35</v>
      </c>
    </row>
    <row r="47" spans="2:9" x14ac:dyDescent="0.25">
      <c r="B47" s="6"/>
      <c r="C47" s="6"/>
      <c r="D47" s="7"/>
      <c r="E47" s="7">
        <v>6711</v>
      </c>
      <c r="F47" s="9" t="s">
        <v>81</v>
      </c>
      <c r="G47" s="80">
        <f>'Programska klasifikacija'!F16</f>
        <v>904700.35</v>
      </c>
      <c r="H47" s="80"/>
      <c r="I47" s="80">
        <f>'Programska klasifikacija'!H16</f>
        <v>904700.35</v>
      </c>
    </row>
    <row r="48" spans="2:9" x14ac:dyDescent="0.25">
      <c r="B48" s="6"/>
      <c r="C48" s="6"/>
      <c r="D48" s="7"/>
      <c r="E48" s="7">
        <v>6712</v>
      </c>
      <c r="F48" s="9" t="s">
        <v>82</v>
      </c>
      <c r="G48" s="80"/>
      <c r="H48" s="80"/>
      <c r="I48" s="80"/>
    </row>
    <row r="49" spans="2:9" ht="25.5" x14ac:dyDescent="0.25">
      <c r="B49" s="6"/>
      <c r="C49" s="6"/>
      <c r="D49" s="7"/>
      <c r="E49" s="7">
        <v>6714</v>
      </c>
      <c r="F49" s="9" t="s">
        <v>83</v>
      </c>
      <c r="G49" s="80"/>
      <c r="H49" s="80"/>
      <c r="I49" s="80"/>
    </row>
    <row r="50" spans="2:9" x14ac:dyDescent="0.25">
      <c r="B50" s="6"/>
      <c r="C50" s="6">
        <v>68</v>
      </c>
      <c r="D50" s="7"/>
      <c r="E50" s="7"/>
      <c r="F50" s="9" t="s">
        <v>84</v>
      </c>
      <c r="G50" s="3">
        <f>G51</f>
        <v>0</v>
      </c>
      <c r="H50" s="3">
        <f t="shared" ref="H50:I50" si="14">H51</f>
        <v>0</v>
      </c>
      <c r="I50" s="3">
        <f t="shared" si="14"/>
        <v>0</v>
      </c>
    </row>
    <row r="51" spans="2:9" x14ac:dyDescent="0.25">
      <c r="B51" s="6"/>
      <c r="C51" s="6"/>
      <c r="D51" s="7">
        <v>683</v>
      </c>
      <c r="E51" s="7"/>
      <c r="F51" s="9" t="s">
        <v>85</v>
      </c>
      <c r="G51" s="80"/>
      <c r="H51" s="80"/>
      <c r="I51" s="80"/>
    </row>
    <row r="52" spans="2:9" s="31" customFormat="1" x14ac:dyDescent="0.25">
      <c r="B52" s="95">
        <v>7</v>
      </c>
      <c r="C52" s="95"/>
      <c r="D52" s="96"/>
      <c r="E52" s="96"/>
      <c r="F52" s="93" t="s">
        <v>3</v>
      </c>
      <c r="G52" s="94">
        <f>G53+G56</f>
        <v>0</v>
      </c>
      <c r="H52" s="94">
        <f t="shared" ref="H52:I52" si="15">H53+H56</f>
        <v>0</v>
      </c>
      <c r="I52" s="94">
        <f t="shared" si="15"/>
        <v>0</v>
      </c>
    </row>
    <row r="53" spans="2:9" x14ac:dyDescent="0.25">
      <c r="B53" s="6"/>
      <c r="C53" s="6">
        <v>72</v>
      </c>
      <c r="D53" s="7"/>
      <c r="E53" s="7"/>
      <c r="F53" s="26" t="s">
        <v>25</v>
      </c>
      <c r="G53" s="3">
        <f>G54+G54</f>
        <v>0</v>
      </c>
      <c r="H53" s="3">
        <f t="shared" ref="H53:I53" si="16">H54+H54</f>
        <v>0</v>
      </c>
      <c r="I53" s="3">
        <f t="shared" si="16"/>
        <v>0</v>
      </c>
    </row>
    <row r="54" spans="2:9" x14ac:dyDescent="0.25">
      <c r="B54" s="6"/>
      <c r="C54" s="6"/>
      <c r="D54" s="6">
        <v>722</v>
      </c>
      <c r="E54" s="6"/>
      <c r="F54" s="26" t="s">
        <v>86</v>
      </c>
      <c r="G54" s="80"/>
      <c r="H54" s="80"/>
      <c r="I54" s="80"/>
    </row>
    <row r="55" spans="2:9" x14ac:dyDescent="0.25">
      <c r="B55" s="6"/>
      <c r="C55" s="6"/>
      <c r="D55" s="6">
        <v>723</v>
      </c>
      <c r="E55" s="6"/>
      <c r="F55" s="26" t="s">
        <v>87</v>
      </c>
      <c r="G55" s="80"/>
      <c r="H55" s="80"/>
      <c r="I55" s="80"/>
    </row>
    <row r="56" spans="2:9" x14ac:dyDescent="0.25">
      <c r="B56" s="6"/>
      <c r="C56" s="6">
        <v>74</v>
      </c>
      <c r="D56" s="6"/>
      <c r="E56" s="6"/>
      <c r="F56" s="26" t="s">
        <v>88</v>
      </c>
      <c r="G56" s="3">
        <f>G57</f>
        <v>0</v>
      </c>
      <c r="H56" s="3">
        <f t="shared" ref="H56:I56" si="17">H57</f>
        <v>0</v>
      </c>
      <c r="I56" s="3">
        <f t="shared" si="17"/>
        <v>0</v>
      </c>
    </row>
    <row r="57" spans="2:9" x14ac:dyDescent="0.25">
      <c r="B57" s="6"/>
      <c r="C57" s="6"/>
      <c r="D57" s="6">
        <v>741</v>
      </c>
      <c r="E57" s="6"/>
      <c r="F57" s="26" t="s">
        <v>89</v>
      </c>
      <c r="G57" s="80"/>
      <c r="H57" s="80"/>
      <c r="I57" s="80"/>
    </row>
    <row r="58" spans="2:9" x14ac:dyDescent="0.25">
      <c r="B58" s="6"/>
      <c r="C58" s="6"/>
      <c r="D58" s="6"/>
      <c r="E58" s="6" t="s">
        <v>17</v>
      </c>
      <c r="F58" s="26"/>
      <c r="G58" s="3"/>
      <c r="H58" s="3"/>
      <c r="I58" s="3"/>
    </row>
    <row r="59" spans="2:9" ht="15.75" customHeight="1" x14ac:dyDescent="0.25"/>
    <row r="60" spans="2:9" ht="15.75" customHeight="1" x14ac:dyDescent="0.25">
      <c r="B60" s="1"/>
      <c r="C60" s="1"/>
      <c r="D60" s="1"/>
      <c r="E60" s="1"/>
      <c r="F60" s="1"/>
      <c r="G60" s="1"/>
      <c r="H60" s="1"/>
      <c r="I60" s="1"/>
    </row>
    <row r="61" spans="2:9" ht="14.25" customHeight="1" x14ac:dyDescent="0.25">
      <c r="B61" s="143" t="s">
        <v>8</v>
      </c>
      <c r="C61" s="144"/>
      <c r="D61" s="144"/>
      <c r="E61" s="144"/>
      <c r="F61" s="145"/>
      <c r="G61" s="108" t="s">
        <v>243</v>
      </c>
      <c r="H61" s="109" t="s">
        <v>244</v>
      </c>
      <c r="I61" s="109" t="s">
        <v>245</v>
      </c>
    </row>
    <row r="62" spans="2:9" ht="12.75" customHeight="1" x14ac:dyDescent="0.25">
      <c r="B62" s="146">
        <v>1</v>
      </c>
      <c r="C62" s="147"/>
      <c r="D62" s="147"/>
      <c r="E62" s="147"/>
      <c r="F62" s="148"/>
      <c r="G62" s="36">
        <v>2</v>
      </c>
      <c r="H62" s="36">
        <v>3</v>
      </c>
      <c r="I62" s="36">
        <v>4</v>
      </c>
    </row>
    <row r="63" spans="2:9" s="31" customFormat="1" x14ac:dyDescent="0.25">
      <c r="B63" s="82"/>
      <c r="C63" s="82"/>
      <c r="D63" s="82"/>
      <c r="E63" s="82"/>
      <c r="F63" s="82" t="s">
        <v>9</v>
      </c>
      <c r="G63" s="83">
        <f t="shared" ref="G63:H63" si="18">G64+G111</f>
        <v>930700.35</v>
      </c>
      <c r="H63" s="83">
        <f t="shared" si="18"/>
        <v>0</v>
      </c>
      <c r="I63" s="83">
        <f t="shared" ref="I63" si="19">I64+I111</f>
        <v>930700.35</v>
      </c>
    </row>
    <row r="64" spans="2:9" s="31" customFormat="1" x14ac:dyDescent="0.25">
      <c r="B64" s="93">
        <v>3</v>
      </c>
      <c r="C64" s="93"/>
      <c r="D64" s="93"/>
      <c r="E64" s="93"/>
      <c r="F64" s="93" t="s">
        <v>4</v>
      </c>
      <c r="G64" s="94">
        <f t="shared" ref="G64:H64" si="20">G65+G73+G106</f>
        <v>930700.35</v>
      </c>
      <c r="H64" s="94">
        <f t="shared" si="20"/>
        <v>-7000</v>
      </c>
      <c r="I64" s="94">
        <f t="shared" ref="I64" si="21">I65+I73+I106</f>
        <v>923700.35</v>
      </c>
    </row>
    <row r="65" spans="2:9" x14ac:dyDescent="0.25">
      <c r="B65" s="5"/>
      <c r="C65" s="9">
        <v>31</v>
      </c>
      <c r="D65" s="9"/>
      <c r="E65" s="9"/>
      <c r="F65" s="9" t="s">
        <v>5</v>
      </c>
      <c r="G65" s="3">
        <f t="shared" ref="G65:H65" si="22">G66+G68+G70</f>
        <v>844000</v>
      </c>
      <c r="H65" s="3">
        <f t="shared" si="22"/>
        <v>-15000</v>
      </c>
      <c r="I65" s="3">
        <f t="shared" ref="I65" si="23">I66+I68+I70</f>
        <v>829000</v>
      </c>
    </row>
    <row r="66" spans="2:9" x14ac:dyDescent="0.25">
      <c r="B66" s="6"/>
      <c r="C66" s="6"/>
      <c r="D66" s="6">
        <v>311</v>
      </c>
      <c r="E66" s="6"/>
      <c r="F66" s="6" t="s">
        <v>26</v>
      </c>
      <c r="G66" s="3">
        <f t="shared" ref="G66:I66" si="24">G67</f>
        <v>627787</v>
      </c>
      <c r="H66" s="3">
        <f t="shared" si="24"/>
        <v>-11996</v>
      </c>
      <c r="I66" s="3">
        <f t="shared" si="24"/>
        <v>615791</v>
      </c>
    </row>
    <row r="67" spans="2:9" s="105" customFormat="1" x14ac:dyDescent="0.25">
      <c r="B67" s="7"/>
      <c r="C67" s="7"/>
      <c r="D67" s="7"/>
      <c r="E67" s="7">
        <v>3111</v>
      </c>
      <c r="F67" s="7" t="s">
        <v>27</v>
      </c>
      <c r="G67" s="104">
        <f>'Programska klasifikacija'!F19+'Programska klasifikacija'!F66+'Programska klasifikacija'!F112+'Programska klasifikacija'!F159+'Programska klasifikacija'!F206</f>
        <v>627787</v>
      </c>
      <c r="H67" s="104">
        <f>'Programska klasifikacija'!G19+'Programska klasifikacija'!G66+'Programska klasifikacija'!G112+'Programska klasifikacija'!G159+'Programska klasifikacija'!G206</f>
        <v>-11996</v>
      </c>
      <c r="I67" s="104">
        <f>'Programska klasifikacija'!H19+'Programska klasifikacija'!H66+'Programska klasifikacija'!H112+'Programska klasifikacija'!H159+'Programska klasifikacija'!H206</f>
        <v>615791</v>
      </c>
    </row>
    <row r="68" spans="2:9" x14ac:dyDescent="0.25">
      <c r="B68" s="6"/>
      <c r="C68" s="6"/>
      <c r="D68" s="6">
        <v>312</v>
      </c>
      <c r="E68" s="6"/>
      <c r="F68" s="6" t="s">
        <v>90</v>
      </c>
      <c r="G68" s="3">
        <f>G69</f>
        <v>59015</v>
      </c>
      <c r="H68" s="3">
        <f>H69</f>
        <v>0</v>
      </c>
      <c r="I68" s="3">
        <f>I69</f>
        <v>59015</v>
      </c>
    </row>
    <row r="69" spans="2:9" s="105" customFormat="1" x14ac:dyDescent="0.25">
      <c r="B69" s="7"/>
      <c r="C69" s="7"/>
      <c r="D69" s="7"/>
      <c r="E69" s="7">
        <v>3121</v>
      </c>
      <c r="F69" s="7" t="s">
        <v>90</v>
      </c>
      <c r="G69" s="104">
        <f>'Programska klasifikacija'!F21+'Programska klasifikacija'!F68+'Programska klasifikacija'!F114+'Programska klasifikacija'!F161+'Programska klasifikacija'!F208</f>
        <v>59015</v>
      </c>
      <c r="H69" s="104">
        <f>'Programska klasifikacija'!G21+'Programska klasifikacija'!G68+'Programska klasifikacija'!G114+'Programska klasifikacija'!G161+'Programska klasifikacija'!G208</f>
        <v>0</v>
      </c>
      <c r="I69" s="104">
        <f>'Programska klasifikacija'!H21+'Programska klasifikacija'!H68+'Programska klasifikacija'!H114+'Programska klasifikacija'!H161+'Programska klasifikacija'!H208</f>
        <v>59015</v>
      </c>
    </row>
    <row r="70" spans="2:9" x14ac:dyDescent="0.25">
      <c r="B70" s="6"/>
      <c r="C70" s="6"/>
      <c r="D70" s="6">
        <v>313</v>
      </c>
      <c r="E70" s="6"/>
      <c r="F70" s="6" t="s">
        <v>91</v>
      </c>
      <c r="G70" s="3">
        <f>G71+G72</f>
        <v>157198</v>
      </c>
      <c r="H70" s="3">
        <f t="shared" ref="H70:I70" si="25">H71+H72</f>
        <v>-3004</v>
      </c>
      <c r="I70" s="3">
        <f t="shared" si="25"/>
        <v>154194</v>
      </c>
    </row>
    <row r="71" spans="2:9" x14ac:dyDescent="0.25">
      <c r="B71" s="6"/>
      <c r="C71" s="6"/>
      <c r="D71" s="6"/>
      <c r="E71" s="6">
        <v>3131</v>
      </c>
      <c r="F71" s="6" t="s">
        <v>241</v>
      </c>
      <c r="G71" s="104">
        <f>'Programska klasifikacija'!F23+'Programska klasifikacija'!F116+'Programska klasifikacija'!F163</f>
        <v>49595</v>
      </c>
      <c r="H71" s="104">
        <f>'Programska klasifikacija'!G23+'Programska klasifikacija'!G116+'Programska klasifikacija'!G163</f>
        <v>-947</v>
      </c>
      <c r="I71" s="104">
        <f>'Programska klasifikacija'!H23+'Programska klasifikacija'!H116+'Programska klasifikacija'!H163</f>
        <v>48648</v>
      </c>
    </row>
    <row r="72" spans="2:9" s="105" customFormat="1" x14ac:dyDescent="0.25">
      <c r="B72" s="7"/>
      <c r="C72" s="7"/>
      <c r="D72" s="7"/>
      <c r="E72" s="7">
        <v>3132</v>
      </c>
      <c r="F72" s="7" t="s">
        <v>92</v>
      </c>
      <c r="G72" s="104">
        <f>'Programska klasifikacija'!F24+'Programska klasifikacija'!F70+'Programska klasifikacija'!F117+'Programska klasifikacija'!F164+'Programska klasifikacija'!F210</f>
        <v>107603</v>
      </c>
      <c r="H72" s="104">
        <f>'Programska klasifikacija'!G24+'Programska klasifikacija'!G70+'Programska klasifikacija'!G117+'Programska klasifikacija'!G164+'Programska klasifikacija'!G210</f>
        <v>-2057</v>
      </c>
      <c r="I72" s="104">
        <f>'Programska klasifikacija'!H24+'Programska klasifikacija'!H70+'Programska klasifikacija'!H117+'Programska klasifikacija'!H164+'Programska klasifikacija'!H210</f>
        <v>105546</v>
      </c>
    </row>
    <row r="73" spans="2:9" x14ac:dyDescent="0.25">
      <c r="B73" s="6"/>
      <c r="C73" s="6">
        <v>32</v>
      </c>
      <c r="D73" s="7"/>
      <c r="E73" s="7"/>
      <c r="F73" s="6" t="s">
        <v>14</v>
      </c>
      <c r="G73" s="3">
        <f t="shared" ref="G73:H73" si="26">G74+G79+G86+G96+G98</f>
        <v>86000.35</v>
      </c>
      <c r="H73" s="3">
        <f t="shared" si="26"/>
        <v>8000</v>
      </c>
      <c r="I73" s="3">
        <f t="shared" ref="I73" si="27">I74+I79+I86+I96+I98</f>
        <v>94000.35</v>
      </c>
    </row>
    <row r="74" spans="2:9" x14ac:dyDescent="0.25">
      <c r="B74" s="6"/>
      <c r="C74" s="6"/>
      <c r="D74" s="6">
        <v>321</v>
      </c>
      <c r="E74" s="6"/>
      <c r="F74" s="6" t="s">
        <v>28</v>
      </c>
      <c r="G74" s="3">
        <f t="shared" ref="G74:H74" si="28">G75+G76+G77+G78</f>
        <v>17221.349999999999</v>
      </c>
      <c r="H74" s="3">
        <f t="shared" si="28"/>
        <v>0</v>
      </c>
      <c r="I74" s="3">
        <f t="shared" ref="I74" si="29">I75+I76+I77+I78</f>
        <v>17221.349999999999</v>
      </c>
    </row>
    <row r="75" spans="2:9" s="105" customFormat="1" x14ac:dyDescent="0.25">
      <c r="B75" s="7"/>
      <c r="C75" s="30"/>
      <c r="D75" s="7"/>
      <c r="E75" s="7">
        <v>3211</v>
      </c>
      <c r="F75" s="11" t="s">
        <v>29</v>
      </c>
      <c r="G75" s="104">
        <f>'Programska klasifikacija'!F27+'Programska klasifikacija'!F73+'Programska klasifikacija'!F120+'Programska klasifikacija'!F167+'Programska klasifikacija'!F213</f>
        <v>3396.35</v>
      </c>
      <c r="H75" s="104">
        <f>'Programska klasifikacija'!G27+'Programska klasifikacija'!G73+'Programska klasifikacija'!G120+'Programska klasifikacija'!G167+'Programska klasifikacija'!G213</f>
        <v>0</v>
      </c>
      <c r="I75" s="104">
        <f>'Programska klasifikacija'!H27+'Programska klasifikacija'!H73+'Programska klasifikacija'!H120+'Programska klasifikacija'!H167+'Programska klasifikacija'!H213</f>
        <v>3396.35</v>
      </c>
    </row>
    <row r="76" spans="2:9" s="105" customFormat="1" ht="25.5" x14ac:dyDescent="0.25">
      <c r="B76" s="7"/>
      <c r="C76" s="30"/>
      <c r="D76" s="7"/>
      <c r="E76" s="7">
        <v>3212</v>
      </c>
      <c r="F76" s="11" t="s">
        <v>93</v>
      </c>
      <c r="G76" s="104">
        <f>'Programska klasifikacija'!F28+'Programska klasifikacija'!F74+'Programska klasifikacija'!F121+'Programska klasifikacija'!F168+'Programska klasifikacija'!F214</f>
        <v>12000</v>
      </c>
      <c r="H76" s="104">
        <f>'Programska klasifikacija'!G28+'Programska klasifikacija'!G74+'Programska klasifikacija'!G121+'Programska klasifikacija'!G168+'Programska klasifikacija'!G214</f>
        <v>0</v>
      </c>
      <c r="I76" s="104">
        <f>'Programska klasifikacija'!H28+'Programska klasifikacija'!H74+'Programska klasifikacija'!H121+'Programska klasifikacija'!H168+'Programska klasifikacija'!H214</f>
        <v>12000</v>
      </c>
    </row>
    <row r="77" spans="2:9" s="105" customFormat="1" x14ac:dyDescent="0.25">
      <c r="B77" s="7"/>
      <c r="C77" s="30"/>
      <c r="D77" s="7"/>
      <c r="E77" s="7">
        <v>3213</v>
      </c>
      <c r="F77" s="11" t="s">
        <v>94</v>
      </c>
      <c r="G77" s="104">
        <f>'Programska klasifikacija'!F29+'Programska klasifikacija'!F75+'Programska klasifikacija'!F122+'Programska klasifikacija'!F169+'Programska klasifikacija'!F215</f>
        <v>1825</v>
      </c>
      <c r="H77" s="104">
        <f>'Programska klasifikacija'!G29+'Programska klasifikacija'!G75+'Programska klasifikacija'!G122+'Programska klasifikacija'!G169+'Programska klasifikacija'!G215</f>
        <v>0</v>
      </c>
      <c r="I77" s="104">
        <f>'Programska klasifikacija'!H29+'Programska klasifikacija'!H75+'Programska klasifikacija'!H122+'Programska klasifikacija'!H169+'Programska klasifikacija'!H215</f>
        <v>1825</v>
      </c>
    </row>
    <row r="78" spans="2:9" s="105" customFormat="1" ht="25.5" x14ac:dyDescent="0.25">
      <c r="B78" s="7"/>
      <c r="C78" s="30"/>
      <c r="D78" s="7"/>
      <c r="E78" s="7">
        <v>3214</v>
      </c>
      <c r="F78" s="11" t="s">
        <v>95</v>
      </c>
      <c r="G78" s="104">
        <f>'Programska klasifikacija'!F30+'Programska klasifikacija'!F76+'Programska klasifikacija'!F123+'Programska klasifikacija'!F170+'Programska klasifikacija'!F216</f>
        <v>0</v>
      </c>
      <c r="H78" s="104">
        <f>'Programska klasifikacija'!G30+'Programska klasifikacija'!G76+'Programska klasifikacija'!G123+'Programska klasifikacija'!G170+'Programska klasifikacija'!G216</f>
        <v>0</v>
      </c>
      <c r="I78" s="104">
        <f>'Programska klasifikacija'!H30+'Programska klasifikacija'!H76+'Programska klasifikacija'!H123+'Programska klasifikacija'!H170+'Programska klasifikacija'!H216</f>
        <v>0</v>
      </c>
    </row>
    <row r="79" spans="2:9" x14ac:dyDescent="0.25">
      <c r="B79" s="6"/>
      <c r="C79" s="22"/>
      <c r="D79" s="6">
        <v>322</v>
      </c>
      <c r="E79" s="6"/>
      <c r="F79" s="26" t="s">
        <v>154</v>
      </c>
      <c r="G79" s="3">
        <f t="shared" ref="G79:H79" si="30">G80+G81+G82+G83+G84+G85</f>
        <v>40511</v>
      </c>
      <c r="H79" s="3">
        <f t="shared" si="30"/>
        <v>-4000</v>
      </c>
      <c r="I79" s="3">
        <f t="shared" ref="I79" si="31">I80+I81+I82+I83+I84+I85</f>
        <v>36511</v>
      </c>
    </row>
    <row r="80" spans="2:9" s="105" customFormat="1" x14ac:dyDescent="0.25">
      <c r="B80" s="7"/>
      <c r="C80" s="30"/>
      <c r="D80" s="7"/>
      <c r="E80" s="7">
        <v>3221</v>
      </c>
      <c r="F80" s="11" t="s">
        <v>96</v>
      </c>
      <c r="G80" s="104">
        <f>'Programska klasifikacija'!F32+'Programska klasifikacija'!F78+'Programska klasifikacija'!F125+'Programska klasifikacija'!F172+'Programska klasifikacija'!F218</f>
        <v>3353</v>
      </c>
      <c r="H80" s="104">
        <f>'Programska klasifikacija'!G32+'Programska klasifikacija'!G78+'Programska klasifikacija'!G125+'Programska klasifikacija'!G172+'Programska klasifikacija'!G218</f>
        <v>0</v>
      </c>
      <c r="I80" s="104">
        <f>'Programska klasifikacija'!H32+'Programska klasifikacija'!H78+'Programska klasifikacija'!H125+'Programska klasifikacija'!H172+'Programska klasifikacija'!H218</f>
        <v>3353</v>
      </c>
    </row>
    <row r="81" spans="2:9" s="105" customFormat="1" x14ac:dyDescent="0.25">
      <c r="B81" s="7"/>
      <c r="C81" s="30"/>
      <c r="D81" s="7"/>
      <c r="E81" s="7">
        <v>3222</v>
      </c>
      <c r="F81" s="11" t="s">
        <v>97</v>
      </c>
      <c r="G81" s="104">
        <f>'Programska klasifikacija'!F33+'Programska klasifikacija'!F79+'Programska klasifikacija'!F126+'Programska klasifikacija'!F173+'Programska klasifikacija'!F219</f>
        <v>1329</v>
      </c>
      <c r="H81" s="104">
        <f>'Programska klasifikacija'!G33+'Programska klasifikacija'!G79+'Programska klasifikacija'!G126+'Programska klasifikacija'!G173+'Programska klasifikacija'!G219</f>
        <v>0</v>
      </c>
      <c r="I81" s="104">
        <f>'Programska klasifikacija'!H33+'Programska klasifikacija'!H79+'Programska klasifikacija'!H126+'Programska klasifikacija'!H173+'Programska klasifikacija'!H219</f>
        <v>1329</v>
      </c>
    </row>
    <row r="82" spans="2:9" s="105" customFormat="1" x14ac:dyDescent="0.25">
      <c r="B82" s="7"/>
      <c r="C82" s="30"/>
      <c r="D82" s="7"/>
      <c r="E82" s="7">
        <v>3223</v>
      </c>
      <c r="F82" s="11" t="s">
        <v>98</v>
      </c>
      <c r="G82" s="104">
        <f>'Programska klasifikacija'!F34+'Programska klasifikacija'!F80+'Programska klasifikacija'!F127+'Programska klasifikacija'!F174+'Programska klasifikacija'!F220</f>
        <v>16000</v>
      </c>
      <c r="H82" s="104">
        <f>'Programska klasifikacija'!G34+'Programska klasifikacija'!G80+'Programska klasifikacija'!G127+'Programska klasifikacija'!G174+'Programska klasifikacija'!G220</f>
        <v>-2000</v>
      </c>
      <c r="I82" s="104">
        <f>'Programska klasifikacija'!H34+'Programska klasifikacija'!H80+'Programska klasifikacija'!H127+'Programska klasifikacija'!H174+'Programska klasifikacija'!H220</f>
        <v>14000</v>
      </c>
    </row>
    <row r="83" spans="2:9" s="105" customFormat="1" x14ac:dyDescent="0.25">
      <c r="B83" s="7"/>
      <c r="C83" s="30"/>
      <c r="D83" s="7"/>
      <c r="E83" s="7">
        <v>3224</v>
      </c>
      <c r="F83" s="11" t="s">
        <v>99</v>
      </c>
      <c r="G83" s="104">
        <f>'Programska klasifikacija'!F35+'Programska klasifikacija'!F81+'Programska klasifikacija'!F128+'Programska klasifikacija'!F175+'Programska klasifikacija'!F221</f>
        <v>7645</v>
      </c>
      <c r="H83" s="104">
        <f>'Programska klasifikacija'!G35+'Programska klasifikacija'!G81+'Programska klasifikacija'!G128+'Programska klasifikacija'!G175+'Programska klasifikacija'!G221</f>
        <v>-2000</v>
      </c>
      <c r="I83" s="104">
        <f>'Programska klasifikacija'!H35+'Programska klasifikacija'!H81+'Programska klasifikacija'!H128+'Programska klasifikacija'!H175+'Programska klasifikacija'!H221</f>
        <v>5645</v>
      </c>
    </row>
    <row r="84" spans="2:9" s="105" customFormat="1" x14ac:dyDescent="0.25">
      <c r="B84" s="7"/>
      <c r="C84" s="30"/>
      <c r="D84" s="7"/>
      <c r="E84" s="7">
        <v>3225</v>
      </c>
      <c r="F84" s="11" t="s">
        <v>100</v>
      </c>
      <c r="G84" s="104">
        <f>'Programska klasifikacija'!F36+'Programska klasifikacija'!F82+'Programska klasifikacija'!F129+'Programska klasifikacija'!F176+'Programska klasifikacija'!F222</f>
        <v>2422</v>
      </c>
      <c r="H84" s="104">
        <f>'Programska klasifikacija'!G36+'Programska klasifikacija'!G82+'Programska klasifikacija'!G129+'Programska klasifikacija'!G176+'Programska klasifikacija'!G222</f>
        <v>0</v>
      </c>
      <c r="I84" s="104">
        <f>'Programska klasifikacija'!H36+'Programska klasifikacija'!H82+'Programska klasifikacija'!H129+'Programska klasifikacija'!H176+'Programska klasifikacija'!H222</f>
        <v>2422</v>
      </c>
    </row>
    <row r="85" spans="2:9" s="105" customFormat="1" x14ac:dyDescent="0.25">
      <c r="B85" s="7"/>
      <c r="C85" s="30"/>
      <c r="D85" s="7"/>
      <c r="E85" s="7">
        <v>3227</v>
      </c>
      <c r="F85" s="11" t="s">
        <v>101</v>
      </c>
      <c r="G85" s="104">
        <f>'Programska klasifikacija'!F37+'Programska klasifikacija'!F83+'Programska klasifikacija'!F130+'Programska klasifikacija'!F177+'Programska klasifikacija'!F223</f>
        <v>9762</v>
      </c>
      <c r="H85" s="104">
        <f>'Programska klasifikacija'!G37+'Programska klasifikacija'!G83+'Programska klasifikacija'!G130+'Programska klasifikacija'!G177+'Programska klasifikacija'!G223</f>
        <v>0</v>
      </c>
      <c r="I85" s="104">
        <f>'Programska klasifikacija'!H37+'Programska klasifikacija'!H83+'Programska klasifikacija'!H130+'Programska klasifikacija'!H177+'Programska klasifikacija'!H223</f>
        <v>9762</v>
      </c>
    </row>
    <row r="86" spans="2:9" x14ac:dyDescent="0.25">
      <c r="B86" s="6"/>
      <c r="C86" s="22"/>
      <c r="D86" s="6">
        <v>323</v>
      </c>
      <c r="E86" s="6"/>
      <c r="F86" s="26" t="s">
        <v>102</v>
      </c>
      <c r="G86" s="3">
        <f t="shared" ref="G86:H86" si="32">G87+G88+G89+G90+G91+G92+G93+G94+G95</f>
        <v>19526</v>
      </c>
      <c r="H86" s="3">
        <f t="shared" si="32"/>
        <v>12000</v>
      </c>
      <c r="I86" s="3">
        <f t="shared" ref="I86" si="33">I87+I88+I89+I90+I91+I92+I93+I94+I95</f>
        <v>31526</v>
      </c>
    </row>
    <row r="87" spans="2:9" s="105" customFormat="1" x14ac:dyDescent="0.25">
      <c r="B87" s="7"/>
      <c r="C87" s="30"/>
      <c r="D87" s="7"/>
      <c r="E87" s="7">
        <v>3231</v>
      </c>
      <c r="F87" s="11" t="s">
        <v>104</v>
      </c>
      <c r="G87" s="104">
        <f>'Programska klasifikacija'!F39+'Programska klasifikacija'!F85+'Programska klasifikacija'!F132+'Programska klasifikacija'!F179+'Programska klasifikacija'!F225</f>
        <v>3500</v>
      </c>
      <c r="H87" s="104">
        <f>'Programska klasifikacija'!G39+'Programska klasifikacija'!G85+'Programska klasifikacija'!G132+'Programska klasifikacija'!G179+'Programska klasifikacija'!G225</f>
        <v>0</v>
      </c>
      <c r="I87" s="104">
        <f>'Programska klasifikacija'!H39+'Programska klasifikacija'!H85+'Programska klasifikacija'!H132+'Programska klasifikacija'!H179+'Programska klasifikacija'!H225</f>
        <v>3500</v>
      </c>
    </row>
    <row r="88" spans="2:9" s="105" customFormat="1" x14ac:dyDescent="0.25">
      <c r="B88" s="7"/>
      <c r="C88" s="30"/>
      <c r="D88" s="7"/>
      <c r="E88" s="7">
        <v>3232</v>
      </c>
      <c r="F88" s="11" t="s">
        <v>105</v>
      </c>
      <c r="G88" s="104">
        <f>'Programska klasifikacija'!F40+'Programska klasifikacija'!F86+'Programska klasifikacija'!F133+'Programska klasifikacija'!F180+'Programska klasifikacija'!F226</f>
        <v>8982</v>
      </c>
      <c r="H88" s="104">
        <f>'Programska klasifikacija'!G40+'Programska klasifikacija'!G86+'Programska klasifikacija'!G133+'Programska klasifikacija'!G180+'Programska klasifikacija'!G226</f>
        <v>12000</v>
      </c>
      <c r="I88" s="104">
        <f>'Programska klasifikacija'!H40+'Programska klasifikacija'!H86+'Programska klasifikacija'!H133+'Programska klasifikacija'!H180+'Programska klasifikacija'!H226</f>
        <v>20982</v>
      </c>
    </row>
    <row r="89" spans="2:9" s="105" customFormat="1" x14ac:dyDescent="0.25">
      <c r="B89" s="7"/>
      <c r="C89" s="30"/>
      <c r="D89" s="7"/>
      <c r="E89" s="7">
        <v>3233</v>
      </c>
      <c r="F89" s="11" t="s">
        <v>106</v>
      </c>
      <c r="G89" s="104">
        <f>'Programska klasifikacija'!F41+'Programska klasifikacija'!F87+'Programska klasifikacija'!F134+'Programska klasifikacija'!F181+'Programska klasifikacija'!F227</f>
        <v>532</v>
      </c>
      <c r="H89" s="104">
        <f>'Programska klasifikacija'!G41+'Programska klasifikacija'!G87+'Programska klasifikacija'!G134+'Programska klasifikacija'!G181+'Programska klasifikacija'!G227</f>
        <v>0</v>
      </c>
      <c r="I89" s="104">
        <f>'Programska klasifikacija'!H41+'Programska klasifikacija'!H87+'Programska klasifikacija'!H134+'Programska klasifikacija'!H181+'Programska klasifikacija'!H227</f>
        <v>532</v>
      </c>
    </row>
    <row r="90" spans="2:9" s="105" customFormat="1" x14ac:dyDescent="0.25">
      <c r="B90" s="7"/>
      <c r="C90" s="30"/>
      <c r="D90" s="7"/>
      <c r="E90" s="7">
        <v>3234</v>
      </c>
      <c r="F90" s="11" t="s">
        <v>107</v>
      </c>
      <c r="G90" s="104">
        <f>'Programska klasifikacija'!F42+'Programska klasifikacija'!F88+'Programska klasifikacija'!F135+'Programska klasifikacija'!F182+'Programska klasifikacija'!F228</f>
        <v>1127</v>
      </c>
      <c r="H90" s="104">
        <f>'Programska klasifikacija'!G42+'Programska klasifikacija'!G88+'Programska klasifikacija'!G135+'Programska klasifikacija'!G182+'Programska klasifikacija'!G228</f>
        <v>0</v>
      </c>
      <c r="I90" s="104">
        <f>'Programska klasifikacija'!H42+'Programska klasifikacija'!H88+'Programska klasifikacija'!H135+'Programska klasifikacija'!H182+'Programska klasifikacija'!H228</f>
        <v>1127</v>
      </c>
    </row>
    <row r="91" spans="2:9" s="105" customFormat="1" x14ac:dyDescent="0.25">
      <c r="B91" s="7"/>
      <c r="C91" s="30"/>
      <c r="D91" s="7"/>
      <c r="E91" s="7">
        <v>3235</v>
      </c>
      <c r="F91" s="11" t="s">
        <v>108</v>
      </c>
      <c r="G91" s="104">
        <f>'Programska klasifikacija'!F43+'Programska klasifikacija'!F89+'Programska klasifikacija'!F136+'Programska klasifikacija'!F183+'Programska klasifikacija'!F229</f>
        <v>0</v>
      </c>
      <c r="H91" s="104">
        <f>'Programska klasifikacija'!G43+'Programska klasifikacija'!G89+'Programska klasifikacija'!G136+'Programska klasifikacija'!G183+'Programska klasifikacija'!G229</f>
        <v>0</v>
      </c>
      <c r="I91" s="104">
        <f>'Programska klasifikacija'!H43+'Programska klasifikacija'!H89+'Programska klasifikacija'!H136+'Programska klasifikacija'!H183+'Programska klasifikacija'!H229</f>
        <v>0</v>
      </c>
    </row>
    <row r="92" spans="2:9" s="105" customFormat="1" ht="25.5" x14ac:dyDescent="0.25">
      <c r="B92" s="7"/>
      <c r="C92" s="30"/>
      <c r="D92" s="7"/>
      <c r="E92" s="7">
        <v>3236</v>
      </c>
      <c r="F92" s="11" t="s">
        <v>109</v>
      </c>
      <c r="G92" s="104">
        <f>'Programska klasifikacija'!F44+'Programska klasifikacija'!F90+'Programska klasifikacija'!F137+'Programska klasifikacija'!F184+'Programska klasifikacija'!F230</f>
        <v>333</v>
      </c>
      <c r="H92" s="104">
        <f>'Programska klasifikacija'!G44+'Programska klasifikacija'!G90+'Programska klasifikacija'!G137+'Programska klasifikacija'!G184+'Programska klasifikacija'!G230</f>
        <v>0</v>
      </c>
      <c r="I92" s="104">
        <f>'Programska klasifikacija'!H44+'Programska klasifikacija'!H90+'Programska klasifikacija'!H137+'Programska klasifikacija'!H184+'Programska klasifikacija'!H230</f>
        <v>333</v>
      </c>
    </row>
    <row r="93" spans="2:9" s="105" customFormat="1" x14ac:dyDescent="0.25">
      <c r="B93" s="7"/>
      <c r="C93" s="30"/>
      <c r="D93" s="7"/>
      <c r="E93" s="7">
        <v>3237</v>
      </c>
      <c r="F93" s="11" t="s">
        <v>112</v>
      </c>
      <c r="G93" s="104">
        <f>'Programska klasifikacija'!F45+'Programska klasifikacija'!F91+'Programska klasifikacija'!F138+'Programska klasifikacija'!F185+'Programska klasifikacija'!F231</f>
        <v>1460</v>
      </c>
      <c r="H93" s="104">
        <f>'Programska klasifikacija'!G45+'Programska klasifikacija'!G91+'Programska klasifikacija'!G138+'Programska klasifikacija'!G185+'Programska klasifikacija'!G231</f>
        <v>0</v>
      </c>
      <c r="I93" s="104">
        <f>'Programska klasifikacija'!H45+'Programska klasifikacija'!H91+'Programska klasifikacija'!H138+'Programska klasifikacija'!H185+'Programska klasifikacija'!H231</f>
        <v>1460</v>
      </c>
    </row>
    <row r="94" spans="2:9" s="105" customFormat="1" x14ac:dyDescent="0.25">
      <c r="B94" s="7"/>
      <c r="C94" s="30"/>
      <c r="D94" s="7"/>
      <c r="E94" s="7">
        <v>3238</v>
      </c>
      <c r="F94" s="11" t="s">
        <v>110</v>
      </c>
      <c r="G94" s="104">
        <f>'Programska klasifikacija'!F46+'Programska klasifikacija'!F92+'Programska klasifikacija'!F139+'Programska klasifikacija'!F186+'Programska klasifikacija'!F232</f>
        <v>2133</v>
      </c>
      <c r="H94" s="104">
        <f>'Programska klasifikacija'!G46+'Programska klasifikacija'!G92+'Programska klasifikacija'!G139+'Programska klasifikacija'!G186+'Programska klasifikacija'!G232</f>
        <v>0</v>
      </c>
      <c r="I94" s="104">
        <f>'Programska klasifikacija'!H46+'Programska klasifikacija'!H92+'Programska klasifikacija'!H139+'Programska klasifikacija'!H186+'Programska klasifikacija'!H232</f>
        <v>2133</v>
      </c>
    </row>
    <row r="95" spans="2:9" s="105" customFormat="1" x14ac:dyDescent="0.25">
      <c r="B95" s="7"/>
      <c r="C95" s="30"/>
      <c r="D95" s="7"/>
      <c r="E95" s="7">
        <v>3239</v>
      </c>
      <c r="F95" s="11" t="s">
        <v>111</v>
      </c>
      <c r="G95" s="104">
        <f>'Programska klasifikacija'!F47+'Programska klasifikacija'!F93+'Programska klasifikacija'!F140+'Programska klasifikacija'!F187+'Programska klasifikacija'!F233</f>
        <v>1459</v>
      </c>
      <c r="H95" s="104">
        <f>'Programska klasifikacija'!G47+'Programska klasifikacija'!G93+'Programska klasifikacija'!G140+'Programska klasifikacija'!G187+'Programska klasifikacija'!G233</f>
        <v>0</v>
      </c>
      <c r="I95" s="104">
        <f>'Programska klasifikacija'!H47+'Programska klasifikacija'!H93+'Programska klasifikacija'!H140+'Programska klasifikacija'!H187+'Programska klasifikacija'!H233</f>
        <v>1459</v>
      </c>
    </row>
    <row r="96" spans="2:9" x14ac:dyDescent="0.25">
      <c r="B96" s="6"/>
      <c r="C96" s="22"/>
      <c r="D96" s="6">
        <v>324</v>
      </c>
      <c r="E96" s="6"/>
      <c r="F96" s="26" t="s">
        <v>103</v>
      </c>
      <c r="G96" s="3">
        <f t="shared" ref="G96:I96" si="34">G97</f>
        <v>0</v>
      </c>
      <c r="H96" s="3">
        <f t="shared" si="34"/>
        <v>0</v>
      </c>
      <c r="I96" s="3">
        <f t="shared" si="34"/>
        <v>0</v>
      </c>
    </row>
    <row r="97" spans="2:9" s="105" customFormat="1" x14ac:dyDescent="0.25">
      <c r="B97" s="7"/>
      <c r="C97" s="30"/>
      <c r="D97" s="7"/>
      <c r="E97" s="7">
        <v>3241</v>
      </c>
      <c r="F97" s="11" t="s">
        <v>103</v>
      </c>
      <c r="G97" s="104">
        <f>'Programska klasifikacija'!F49+'Programska klasifikacija'!F95+'Programska klasifikacija'!F142+'Programska klasifikacija'!F189+'Programska klasifikacija'!F235</f>
        <v>0</v>
      </c>
      <c r="H97" s="104">
        <f>'Programska klasifikacija'!G49+'Programska klasifikacija'!G95+'Programska klasifikacija'!G142+'Programska klasifikacija'!G189+'Programska klasifikacija'!G235</f>
        <v>0</v>
      </c>
      <c r="I97" s="104">
        <f>'Programska klasifikacija'!H49+'Programska klasifikacija'!H95+'Programska klasifikacija'!H142+'Programska klasifikacija'!H189+'Programska klasifikacija'!H235</f>
        <v>0</v>
      </c>
    </row>
    <row r="98" spans="2:9" x14ac:dyDescent="0.25">
      <c r="B98" s="6"/>
      <c r="C98" s="22"/>
      <c r="D98" s="6">
        <v>329</v>
      </c>
      <c r="E98" s="6"/>
      <c r="F98" s="26" t="s">
        <v>113</v>
      </c>
      <c r="G98" s="3">
        <f t="shared" ref="G98:H98" si="35">G99+G100+G101+G102+G103+G104+G105</f>
        <v>8742</v>
      </c>
      <c r="H98" s="3">
        <f t="shared" si="35"/>
        <v>0</v>
      </c>
      <c r="I98" s="3">
        <f t="shared" ref="I98" si="36">I99+I100+I101+I102+I103+I104+I105</f>
        <v>8742</v>
      </c>
    </row>
    <row r="99" spans="2:9" s="105" customFormat="1" x14ac:dyDescent="0.25">
      <c r="B99" s="7"/>
      <c r="C99" s="30"/>
      <c r="D99" s="7"/>
      <c r="E99" s="7">
        <v>3291</v>
      </c>
      <c r="F99" s="11" t="s">
        <v>114</v>
      </c>
      <c r="G99" s="104">
        <f>'Programska klasifikacija'!F51+'Programska klasifikacija'!F97+'Programska klasifikacija'!F144+'Programska klasifikacija'!F191+'Programska klasifikacija'!F237</f>
        <v>0</v>
      </c>
      <c r="H99" s="104">
        <f>'Programska klasifikacija'!G51+'Programska klasifikacija'!G97+'Programska klasifikacija'!G144+'Programska klasifikacija'!G191+'Programska klasifikacija'!G237</f>
        <v>0</v>
      </c>
      <c r="I99" s="104">
        <f>'Programska klasifikacija'!H51+'Programska klasifikacija'!H97+'Programska klasifikacija'!H144+'Programska klasifikacija'!H191+'Programska klasifikacija'!H237</f>
        <v>0</v>
      </c>
    </row>
    <row r="100" spans="2:9" s="105" customFormat="1" x14ac:dyDescent="0.25">
      <c r="B100" s="7"/>
      <c r="C100" s="30"/>
      <c r="D100" s="7"/>
      <c r="E100" s="7">
        <v>3292</v>
      </c>
      <c r="F100" s="11" t="s">
        <v>115</v>
      </c>
      <c r="G100" s="104">
        <f>'Programska klasifikacija'!F52+'Programska klasifikacija'!F98+'Programska klasifikacija'!F145+'Programska klasifikacija'!F192+'Programska klasifikacija'!F238</f>
        <v>5380</v>
      </c>
      <c r="H100" s="104">
        <f>'Programska klasifikacija'!G52+'Programska klasifikacija'!G98+'Programska klasifikacija'!G145+'Programska klasifikacija'!G192+'Programska klasifikacija'!G238</f>
        <v>0</v>
      </c>
      <c r="I100" s="104">
        <f>'Programska klasifikacija'!H52+'Programska klasifikacija'!H98+'Programska klasifikacija'!H145+'Programska klasifikacija'!H192+'Programska klasifikacija'!H238</f>
        <v>5380</v>
      </c>
    </row>
    <row r="101" spans="2:9" s="105" customFormat="1" x14ac:dyDescent="0.25">
      <c r="B101" s="7"/>
      <c r="C101" s="30"/>
      <c r="D101" s="7"/>
      <c r="E101" s="7">
        <v>3293</v>
      </c>
      <c r="F101" s="11" t="s">
        <v>116</v>
      </c>
      <c r="G101" s="104">
        <f>'Programska klasifikacija'!F53+'Programska klasifikacija'!F99+'Programska klasifikacija'!F146+'Programska klasifikacija'!F193+'Programska klasifikacija'!F239</f>
        <v>2000</v>
      </c>
      <c r="H101" s="104">
        <f>'Programska klasifikacija'!G53+'Programska klasifikacija'!G99+'Programska klasifikacija'!G146+'Programska klasifikacija'!G193+'Programska klasifikacija'!G239</f>
        <v>0</v>
      </c>
      <c r="I101" s="104">
        <f>'Programska klasifikacija'!H53+'Programska klasifikacija'!H99+'Programska klasifikacija'!H146+'Programska klasifikacija'!H193+'Programska klasifikacija'!H239</f>
        <v>2000</v>
      </c>
    </row>
    <row r="102" spans="2:9" s="105" customFormat="1" x14ac:dyDescent="0.25">
      <c r="B102" s="7"/>
      <c r="C102" s="30"/>
      <c r="D102" s="7"/>
      <c r="E102" s="7">
        <v>3294</v>
      </c>
      <c r="F102" s="11" t="s">
        <v>117</v>
      </c>
      <c r="G102" s="104">
        <f>'Programska klasifikacija'!F54+'Programska klasifikacija'!F100+'Programska klasifikacija'!F147+'Programska klasifikacija'!F194+'Programska klasifikacija'!F240</f>
        <v>0</v>
      </c>
      <c r="H102" s="104">
        <f>'Programska klasifikacija'!G54+'Programska klasifikacija'!G100+'Programska klasifikacija'!G147+'Programska klasifikacija'!G194+'Programska klasifikacija'!G240</f>
        <v>0</v>
      </c>
      <c r="I102" s="104">
        <f>'Programska klasifikacija'!H54+'Programska klasifikacija'!H100+'Programska klasifikacija'!H147+'Programska klasifikacija'!H194+'Programska klasifikacija'!H240</f>
        <v>0</v>
      </c>
    </row>
    <row r="103" spans="2:9" s="105" customFormat="1" x14ac:dyDescent="0.25">
      <c r="B103" s="7"/>
      <c r="C103" s="30"/>
      <c r="D103" s="7"/>
      <c r="E103" s="7">
        <v>3295</v>
      </c>
      <c r="F103" s="11" t="s">
        <v>118</v>
      </c>
      <c r="G103" s="104">
        <f>'Programska klasifikacija'!F55+'Programska klasifikacija'!F101+'Programska klasifikacija'!F148+'Programska klasifikacija'!F195+'Programska klasifikacija'!F241</f>
        <v>0</v>
      </c>
      <c r="H103" s="104">
        <f>'Programska klasifikacija'!G55+'Programska klasifikacija'!G101+'Programska klasifikacija'!G148+'Programska klasifikacija'!G195+'Programska klasifikacija'!G241</f>
        <v>0</v>
      </c>
      <c r="I103" s="104">
        <f>'Programska klasifikacija'!H55+'Programska klasifikacija'!H101+'Programska klasifikacija'!H148+'Programska klasifikacija'!H195+'Programska klasifikacija'!H241</f>
        <v>0</v>
      </c>
    </row>
    <row r="104" spans="2:9" s="105" customFormat="1" x14ac:dyDescent="0.25">
      <c r="B104" s="7"/>
      <c r="C104" s="30"/>
      <c r="D104" s="7"/>
      <c r="E104" s="7">
        <v>3296</v>
      </c>
      <c r="F104" s="7" t="s">
        <v>119</v>
      </c>
      <c r="G104" s="104">
        <f>'Programska klasifikacija'!F56+'Programska klasifikacija'!F102+'Programska klasifikacija'!F149+'Programska klasifikacija'!F196+'Programska klasifikacija'!F242</f>
        <v>0</v>
      </c>
      <c r="H104" s="104">
        <f>'Programska klasifikacija'!G56+'Programska klasifikacija'!G102+'Programska klasifikacija'!G149+'Programska klasifikacija'!G196+'Programska klasifikacija'!G242</f>
        <v>0</v>
      </c>
      <c r="I104" s="104">
        <f>'Programska klasifikacija'!H56+'Programska klasifikacija'!H102+'Programska klasifikacija'!H149+'Programska klasifikacija'!H196+'Programska klasifikacija'!H242</f>
        <v>0</v>
      </c>
    </row>
    <row r="105" spans="2:9" s="105" customFormat="1" x14ac:dyDescent="0.25">
      <c r="B105" s="7"/>
      <c r="C105" s="30"/>
      <c r="D105" s="7"/>
      <c r="E105" s="7">
        <v>3299</v>
      </c>
      <c r="F105" s="7" t="s">
        <v>113</v>
      </c>
      <c r="G105" s="104">
        <f>'Programska klasifikacija'!F57+'Programska klasifikacija'!F103+'Programska klasifikacija'!F150+'Programska klasifikacija'!F197+'Programska klasifikacija'!F243</f>
        <v>1362</v>
      </c>
      <c r="H105" s="104">
        <f>'Programska klasifikacija'!G57+'Programska klasifikacija'!G103+'Programska klasifikacija'!G150+'Programska klasifikacija'!G197+'Programska klasifikacija'!G243</f>
        <v>0</v>
      </c>
      <c r="I105" s="104">
        <f>'Programska klasifikacija'!H57+'Programska klasifikacija'!H103+'Programska klasifikacija'!H150+'Programska klasifikacija'!H197+'Programska klasifikacija'!H243</f>
        <v>1362</v>
      </c>
    </row>
    <row r="106" spans="2:9" x14ac:dyDescent="0.25">
      <c r="B106" s="6"/>
      <c r="C106" s="6">
        <v>34</v>
      </c>
      <c r="D106" s="7"/>
      <c r="E106" s="7"/>
      <c r="F106" s="7" t="s">
        <v>120</v>
      </c>
      <c r="G106" s="3">
        <f t="shared" ref="G106:I106" si="37">G107</f>
        <v>700</v>
      </c>
      <c r="H106" s="3">
        <f t="shared" si="37"/>
        <v>0</v>
      </c>
      <c r="I106" s="3">
        <f t="shared" si="37"/>
        <v>700</v>
      </c>
    </row>
    <row r="107" spans="2:9" x14ac:dyDescent="0.25">
      <c r="B107" s="6"/>
      <c r="C107" s="22"/>
      <c r="D107" s="7">
        <v>343</v>
      </c>
      <c r="E107" s="7"/>
      <c r="F107" s="7" t="s">
        <v>121</v>
      </c>
      <c r="G107" s="3">
        <f t="shared" ref="G107:H107" si="38">G108+G109+G110</f>
        <v>700</v>
      </c>
      <c r="H107" s="3">
        <f t="shared" si="38"/>
        <v>0</v>
      </c>
      <c r="I107" s="3">
        <f t="shared" ref="I107" si="39">I108+I109+I110</f>
        <v>700</v>
      </c>
    </row>
    <row r="108" spans="2:9" s="105" customFormat="1" x14ac:dyDescent="0.25">
      <c r="B108" s="7"/>
      <c r="C108" s="30"/>
      <c r="D108" s="7"/>
      <c r="E108" s="7">
        <v>3431</v>
      </c>
      <c r="F108" s="7" t="s">
        <v>122</v>
      </c>
      <c r="G108" s="104">
        <f>'Programska klasifikacija'!F60+'Programska klasifikacija'!F106+'Programska klasifikacija'!F153+'Programska klasifikacija'!F200+'Programska klasifikacija'!F246</f>
        <v>700</v>
      </c>
      <c r="H108" s="104">
        <f>'Programska klasifikacija'!G60+'Programska klasifikacija'!G106+'Programska klasifikacija'!G153+'Programska klasifikacija'!G200+'Programska klasifikacija'!G246</f>
        <v>0</v>
      </c>
      <c r="I108" s="104">
        <f>'Programska klasifikacija'!H60+'Programska klasifikacija'!H106+'Programska klasifikacija'!H153+'Programska klasifikacija'!H200+'Programska klasifikacija'!H246</f>
        <v>700</v>
      </c>
    </row>
    <row r="109" spans="2:9" s="105" customFormat="1" x14ac:dyDescent="0.25">
      <c r="B109" s="7"/>
      <c r="C109" s="30"/>
      <c r="D109" s="7"/>
      <c r="E109" s="7">
        <v>3433</v>
      </c>
      <c r="F109" s="7" t="s">
        <v>123</v>
      </c>
      <c r="G109" s="104">
        <f>'Programska klasifikacija'!F61+'Programska klasifikacija'!F107+'Programska klasifikacija'!F154+'Programska klasifikacija'!F201+'Programska klasifikacija'!F247</f>
        <v>0</v>
      </c>
      <c r="H109" s="104">
        <f>'Programska klasifikacija'!G61+'Programska klasifikacija'!G107+'Programska klasifikacija'!G154+'Programska klasifikacija'!G201+'Programska klasifikacija'!G247</f>
        <v>0</v>
      </c>
      <c r="I109" s="104">
        <f>'Programska klasifikacija'!H61+'Programska klasifikacija'!H107+'Programska klasifikacija'!H154+'Programska klasifikacija'!H201+'Programska klasifikacija'!H247</f>
        <v>0</v>
      </c>
    </row>
    <row r="110" spans="2:9" s="105" customFormat="1" x14ac:dyDescent="0.25">
      <c r="B110" s="7"/>
      <c r="C110" s="30"/>
      <c r="D110" s="7"/>
      <c r="E110" s="7">
        <v>3434</v>
      </c>
      <c r="F110" s="7" t="s">
        <v>124</v>
      </c>
      <c r="G110" s="104">
        <f>'Programska klasifikacija'!F62+'Programska klasifikacija'!F108+'Programska klasifikacija'!F155+'Programska klasifikacija'!F202+'Programska klasifikacija'!F248</f>
        <v>0</v>
      </c>
      <c r="H110" s="104">
        <f>'Programska klasifikacija'!G62+'Programska klasifikacija'!G108+'Programska klasifikacija'!G155+'Programska klasifikacija'!G202+'Programska klasifikacija'!G248</f>
        <v>0</v>
      </c>
      <c r="I110" s="104">
        <f>'Programska klasifikacija'!H62+'Programska klasifikacija'!H108+'Programska klasifikacija'!H155+'Programska klasifikacija'!H202+'Programska klasifikacija'!H248</f>
        <v>0</v>
      </c>
    </row>
    <row r="111" spans="2:9" s="31" customFormat="1" x14ac:dyDescent="0.25">
      <c r="B111" s="97">
        <v>4</v>
      </c>
      <c r="C111" s="97"/>
      <c r="D111" s="97"/>
      <c r="E111" s="97"/>
      <c r="F111" s="98" t="s">
        <v>6</v>
      </c>
      <c r="G111" s="94">
        <f t="shared" ref="G111:H111" si="40">G112+G115+G127</f>
        <v>0</v>
      </c>
      <c r="H111" s="94">
        <f t="shared" si="40"/>
        <v>7000</v>
      </c>
      <c r="I111" s="94">
        <f t="shared" ref="I111" si="41">I112+I115+I127</f>
        <v>7000</v>
      </c>
    </row>
    <row r="112" spans="2:9" ht="25.5" x14ac:dyDescent="0.25">
      <c r="B112" s="9"/>
      <c r="C112" s="9">
        <v>41</v>
      </c>
      <c r="D112" s="9"/>
      <c r="E112" s="9"/>
      <c r="F112" s="21" t="s">
        <v>7</v>
      </c>
      <c r="G112" s="3">
        <f t="shared" ref="G112:I113" si="42">G113</f>
        <v>0</v>
      </c>
      <c r="H112" s="3">
        <f t="shared" si="42"/>
        <v>0</v>
      </c>
      <c r="I112" s="3">
        <f t="shared" si="42"/>
        <v>0</v>
      </c>
    </row>
    <row r="113" spans="2:9" x14ac:dyDescent="0.25">
      <c r="B113" s="9"/>
      <c r="C113" s="9"/>
      <c r="D113" s="6">
        <v>412</v>
      </c>
      <c r="E113" s="6"/>
      <c r="F113" s="6" t="s">
        <v>125</v>
      </c>
      <c r="G113" s="3">
        <f t="shared" si="42"/>
        <v>0</v>
      </c>
      <c r="H113" s="3">
        <f t="shared" si="42"/>
        <v>0</v>
      </c>
      <c r="I113" s="3">
        <f t="shared" si="42"/>
        <v>0</v>
      </c>
    </row>
    <row r="114" spans="2:9" s="105" customFormat="1" x14ac:dyDescent="0.25">
      <c r="B114" s="106"/>
      <c r="C114" s="106"/>
      <c r="D114" s="7"/>
      <c r="E114" s="7">
        <v>4123</v>
      </c>
      <c r="F114" s="7" t="s">
        <v>126</v>
      </c>
      <c r="G114" s="104">
        <f>'Programska klasifikacija'!F253+'Programska klasifikacija'!F271+'Programska klasifikacija'!F289+'Programska klasifikacija'!F307+'Programska klasifikacija'!F325</f>
        <v>0</v>
      </c>
      <c r="H114" s="104">
        <f>'Programska klasifikacija'!G253+'Programska klasifikacija'!G271+'Programska klasifikacija'!G289+'Programska klasifikacija'!G307+'Programska klasifikacija'!G325</f>
        <v>0</v>
      </c>
      <c r="I114" s="104">
        <f>'Programska klasifikacija'!H253+'Programska klasifikacija'!H271+'Programska klasifikacija'!H289+'Programska klasifikacija'!H307+'Programska klasifikacija'!H325</f>
        <v>0</v>
      </c>
    </row>
    <row r="115" spans="2:9" x14ac:dyDescent="0.25">
      <c r="B115" s="9"/>
      <c r="C115" s="9">
        <v>42</v>
      </c>
      <c r="D115" s="6"/>
      <c r="E115" s="6"/>
      <c r="F115" s="6" t="s">
        <v>127</v>
      </c>
      <c r="G115" s="3">
        <f t="shared" ref="G115:H115" si="43">G116+G118+G125</f>
        <v>0</v>
      </c>
      <c r="H115" s="3">
        <f t="shared" si="43"/>
        <v>0</v>
      </c>
      <c r="I115" s="3">
        <f t="shared" ref="I115" si="44">I116+I118+I125</f>
        <v>0</v>
      </c>
    </row>
    <row r="116" spans="2:9" x14ac:dyDescent="0.25">
      <c r="B116" s="9"/>
      <c r="C116" s="9"/>
      <c r="D116" s="6">
        <v>421</v>
      </c>
      <c r="E116" s="6"/>
      <c r="F116" s="6" t="s">
        <v>128</v>
      </c>
      <c r="G116" s="3">
        <f t="shared" ref="G116:I116" si="45">G117</f>
        <v>0</v>
      </c>
      <c r="H116" s="3">
        <f t="shared" si="45"/>
        <v>0</v>
      </c>
      <c r="I116" s="3">
        <f t="shared" si="45"/>
        <v>0</v>
      </c>
    </row>
    <row r="117" spans="2:9" s="105" customFormat="1" x14ac:dyDescent="0.25">
      <c r="B117" s="106"/>
      <c r="C117" s="106"/>
      <c r="D117" s="7"/>
      <c r="E117" s="7">
        <v>4214</v>
      </c>
      <c r="F117" s="7" t="s">
        <v>129</v>
      </c>
      <c r="G117" s="104">
        <f>'Programska klasifikacija'!F256+'Programska klasifikacija'!F274+'Programska klasifikacija'!F292+'Programska klasifikacija'!F310+'Programska klasifikacija'!F328</f>
        <v>0</v>
      </c>
      <c r="H117" s="104">
        <f>'Programska klasifikacija'!G256+'Programska klasifikacija'!G274+'Programska klasifikacija'!G292+'Programska klasifikacija'!G310+'Programska klasifikacija'!G328</f>
        <v>0</v>
      </c>
      <c r="I117" s="104">
        <f>'Programska klasifikacija'!H256+'Programska klasifikacija'!H274+'Programska klasifikacija'!H292+'Programska klasifikacija'!H310+'Programska klasifikacija'!H328</f>
        <v>0</v>
      </c>
    </row>
    <row r="118" spans="2:9" x14ac:dyDescent="0.25">
      <c r="B118" s="9"/>
      <c r="C118" s="9"/>
      <c r="D118" s="6">
        <v>422</v>
      </c>
      <c r="E118" s="6"/>
      <c r="F118" s="6" t="s">
        <v>130</v>
      </c>
      <c r="G118" s="3">
        <f t="shared" ref="G118:H118" si="46">G119+G120+G121+G122+G123+G124</f>
        <v>0</v>
      </c>
      <c r="H118" s="3">
        <f t="shared" si="46"/>
        <v>0</v>
      </c>
      <c r="I118" s="3">
        <f t="shared" ref="I118" si="47">I119+I120+I121+I122+I123+I124</f>
        <v>0</v>
      </c>
    </row>
    <row r="119" spans="2:9" s="105" customFormat="1" x14ac:dyDescent="0.25">
      <c r="B119" s="106"/>
      <c r="C119" s="106"/>
      <c r="D119" s="7"/>
      <c r="E119" s="7">
        <v>4221</v>
      </c>
      <c r="F119" s="7" t="s">
        <v>132</v>
      </c>
      <c r="G119" s="104">
        <f>'Programska klasifikacija'!F258+'Programska klasifikacija'!F276+'Programska klasifikacija'!F294+'Programska klasifikacija'!F312+'Programska klasifikacija'!F330</f>
        <v>0</v>
      </c>
      <c r="H119" s="104">
        <f>'Programska klasifikacija'!G258+'Programska klasifikacija'!G276+'Programska klasifikacija'!G294+'Programska klasifikacija'!G312+'Programska klasifikacija'!G330</f>
        <v>0</v>
      </c>
      <c r="I119" s="104">
        <f>'Programska klasifikacija'!H258+'Programska klasifikacija'!H276+'Programska klasifikacija'!H294+'Programska klasifikacija'!H312+'Programska klasifikacija'!H330</f>
        <v>0</v>
      </c>
    </row>
    <row r="120" spans="2:9" s="105" customFormat="1" x14ac:dyDescent="0.25">
      <c r="B120" s="106"/>
      <c r="C120" s="106"/>
      <c r="D120" s="7"/>
      <c r="E120" s="7">
        <v>4222</v>
      </c>
      <c r="F120" s="7" t="s">
        <v>133</v>
      </c>
      <c r="G120" s="104">
        <f>'Programska klasifikacija'!F259+'Programska klasifikacija'!F277+'Programska klasifikacija'!F295+'Programska klasifikacija'!F313+'Programska klasifikacija'!F331</f>
        <v>0</v>
      </c>
      <c r="H120" s="104">
        <f>'Programska klasifikacija'!G259+'Programska klasifikacija'!G277+'Programska klasifikacija'!G295+'Programska klasifikacija'!G313+'Programska klasifikacija'!G331</f>
        <v>0</v>
      </c>
      <c r="I120" s="104">
        <f>'Programska klasifikacija'!H259+'Programska klasifikacija'!H277+'Programska klasifikacija'!H295+'Programska klasifikacija'!H313+'Programska klasifikacija'!H331</f>
        <v>0</v>
      </c>
    </row>
    <row r="121" spans="2:9" s="105" customFormat="1" x14ac:dyDescent="0.25">
      <c r="B121" s="106"/>
      <c r="C121" s="106"/>
      <c r="D121" s="7"/>
      <c r="E121" s="7">
        <v>4223</v>
      </c>
      <c r="F121" s="7" t="s">
        <v>134</v>
      </c>
      <c r="G121" s="104">
        <f>'Programska klasifikacija'!F260+'Programska klasifikacija'!F278+'Programska klasifikacija'!F296+'Programska klasifikacija'!F314+'Programska klasifikacija'!F332</f>
        <v>0</v>
      </c>
      <c r="H121" s="104">
        <f>'Programska klasifikacija'!G260+'Programska klasifikacija'!G278+'Programska klasifikacija'!G296+'Programska klasifikacija'!G314+'Programska klasifikacija'!G332</f>
        <v>0</v>
      </c>
      <c r="I121" s="104">
        <f>'Programska klasifikacija'!H260+'Programska klasifikacija'!H278+'Programska klasifikacija'!H296+'Programska klasifikacija'!H314+'Programska klasifikacija'!H332</f>
        <v>0</v>
      </c>
    </row>
    <row r="122" spans="2:9" s="105" customFormat="1" x14ac:dyDescent="0.25">
      <c r="B122" s="106"/>
      <c r="C122" s="106"/>
      <c r="D122" s="7"/>
      <c r="E122" s="7">
        <v>4225</v>
      </c>
      <c r="F122" s="7" t="s">
        <v>135</v>
      </c>
      <c r="G122" s="104">
        <f>'Programska klasifikacija'!F261+'Programska klasifikacija'!F279+'Programska klasifikacija'!F297+'Programska klasifikacija'!F315+'Programska klasifikacija'!F333</f>
        <v>0</v>
      </c>
      <c r="H122" s="104">
        <f>'Programska klasifikacija'!G261+'Programska klasifikacija'!G279+'Programska klasifikacija'!G297+'Programska klasifikacija'!G315+'Programska klasifikacija'!G333</f>
        <v>0</v>
      </c>
      <c r="I122" s="104">
        <f>'Programska klasifikacija'!H261+'Programska klasifikacija'!H279+'Programska klasifikacija'!H297+'Programska klasifikacija'!H315+'Programska klasifikacija'!H333</f>
        <v>0</v>
      </c>
    </row>
    <row r="123" spans="2:9" s="105" customFormat="1" x14ac:dyDescent="0.25">
      <c r="B123" s="106"/>
      <c r="C123" s="106"/>
      <c r="D123" s="7"/>
      <c r="E123" s="7">
        <v>4226</v>
      </c>
      <c r="F123" s="7" t="s">
        <v>136</v>
      </c>
      <c r="G123" s="104">
        <f>'Programska klasifikacija'!F262+'Programska klasifikacija'!F280+'Programska klasifikacija'!F298+'Programska klasifikacija'!F316+'Programska klasifikacija'!F334</f>
        <v>0</v>
      </c>
      <c r="H123" s="104">
        <f>'Programska klasifikacija'!G262+'Programska klasifikacija'!G280+'Programska klasifikacija'!G298+'Programska klasifikacija'!G316+'Programska klasifikacija'!G334</f>
        <v>0</v>
      </c>
      <c r="I123" s="104">
        <f>'Programska klasifikacija'!H262+'Programska klasifikacija'!H280+'Programska klasifikacija'!H298+'Programska klasifikacija'!H316+'Programska klasifikacija'!H334</f>
        <v>0</v>
      </c>
    </row>
    <row r="124" spans="2:9" s="105" customFormat="1" x14ac:dyDescent="0.25">
      <c r="B124" s="106"/>
      <c r="C124" s="106"/>
      <c r="D124" s="7"/>
      <c r="E124" s="7">
        <v>4227</v>
      </c>
      <c r="F124" s="7" t="s">
        <v>137</v>
      </c>
      <c r="G124" s="104">
        <f>'Programska klasifikacija'!F263+'Programska klasifikacija'!F281+'Programska klasifikacija'!F299+'Programska klasifikacija'!F317+'Programska klasifikacija'!F335</f>
        <v>0</v>
      </c>
      <c r="H124" s="104">
        <f>'Programska klasifikacija'!G263+'Programska klasifikacija'!G281+'Programska klasifikacija'!G299+'Programska klasifikacija'!G317+'Programska klasifikacija'!G335</f>
        <v>0</v>
      </c>
      <c r="I124" s="104">
        <f>'Programska klasifikacija'!H263+'Programska klasifikacija'!H281+'Programska klasifikacija'!H299+'Programska klasifikacija'!H317+'Programska klasifikacija'!H335</f>
        <v>0</v>
      </c>
    </row>
    <row r="125" spans="2:9" x14ac:dyDescent="0.25">
      <c r="B125" s="9"/>
      <c r="C125" s="9"/>
      <c r="D125" s="6">
        <v>423</v>
      </c>
      <c r="E125" s="6"/>
      <c r="F125" s="6" t="s">
        <v>131</v>
      </c>
      <c r="G125" s="3">
        <f t="shared" ref="G125:I125" si="48">G126</f>
        <v>0</v>
      </c>
      <c r="H125" s="3">
        <f t="shared" si="48"/>
        <v>0</v>
      </c>
      <c r="I125" s="3">
        <f t="shared" si="48"/>
        <v>0</v>
      </c>
    </row>
    <row r="126" spans="2:9" s="105" customFormat="1" x14ac:dyDescent="0.25">
      <c r="B126" s="106"/>
      <c r="C126" s="106"/>
      <c r="D126" s="7"/>
      <c r="E126" s="7">
        <v>4231</v>
      </c>
      <c r="F126" s="7" t="s">
        <v>138</v>
      </c>
      <c r="G126" s="104">
        <f>'Programska klasifikacija'!F265+'Programska klasifikacija'!F283+'Programska klasifikacija'!F301+'Programska klasifikacija'!F319+'Programska klasifikacija'!F337</f>
        <v>0</v>
      </c>
      <c r="H126" s="104">
        <f>'Programska klasifikacija'!G265+'Programska klasifikacija'!G283+'Programska klasifikacija'!G301+'Programska klasifikacija'!G319+'Programska klasifikacija'!G337</f>
        <v>0</v>
      </c>
      <c r="I126" s="104">
        <f>'Programska klasifikacija'!H265+'Programska klasifikacija'!H283+'Programska klasifikacija'!H301+'Programska klasifikacija'!H319+'Programska klasifikacija'!H337</f>
        <v>0</v>
      </c>
    </row>
    <row r="127" spans="2:9" x14ac:dyDescent="0.25">
      <c r="B127" s="9"/>
      <c r="C127" s="9">
        <v>45</v>
      </c>
      <c r="D127" s="6"/>
      <c r="E127" s="6"/>
      <c r="F127" s="6" t="s">
        <v>139</v>
      </c>
      <c r="G127" s="3">
        <f t="shared" ref="G127:I127" si="49">G128</f>
        <v>0</v>
      </c>
      <c r="H127" s="3">
        <f t="shared" si="49"/>
        <v>7000</v>
      </c>
      <c r="I127" s="3">
        <f t="shared" si="49"/>
        <v>7000</v>
      </c>
    </row>
    <row r="128" spans="2:9" x14ac:dyDescent="0.25">
      <c r="B128" s="9"/>
      <c r="C128" s="9"/>
      <c r="D128" s="6">
        <v>451</v>
      </c>
      <c r="E128" s="6"/>
      <c r="F128" s="6" t="s">
        <v>140</v>
      </c>
      <c r="G128" s="3">
        <f>G129</f>
        <v>0</v>
      </c>
      <c r="H128" s="3">
        <f>H129</f>
        <v>7000</v>
      </c>
      <c r="I128" s="3">
        <f>I129</f>
        <v>7000</v>
      </c>
    </row>
    <row r="129" spans="2:9" s="105" customFormat="1" x14ac:dyDescent="0.25">
      <c r="B129" s="106"/>
      <c r="C129" s="106"/>
      <c r="D129" s="7"/>
      <c r="E129" s="7">
        <v>4511</v>
      </c>
      <c r="F129" s="7" t="s">
        <v>140</v>
      </c>
      <c r="G129" s="104">
        <f>'Programska klasifikacija'!F267+'Programska klasifikacija'!F285+'Programska klasifikacija'!F303+'Programska klasifikacija'!F321+'Programska klasifikacija'!F339</f>
        <v>0</v>
      </c>
      <c r="H129" s="104">
        <f>'Programska klasifikacija'!G267+'Programska klasifikacija'!G285+'Programska klasifikacija'!G303+'Programska klasifikacija'!G321+'Programska klasifikacija'!G339</f>
        <v>7000</v>
      </c>
      <c r="I129" s="104">
        <f>'Programska klasifikacija'!H267+'Programska klasifikacija'!H285+'Programska klasifikacija'!H303+'Programska klasifikacija'!H321+'Programska klasifikacija'!H339</f>
        <v>7000</v>
      </c>
    </row>
  </sheetData>
  <mergeCells count="7">
    <mergeCell ref="B8:F8"/>
    <mergeCell ref="B9:F9"/>
    <mergeCell ref="B61:F61"/>
    <mergeCell ref="B62:F62"/>
    <mergeCell ref="B2:I2"/>
    <mergeCell ref="B4:I4"/>
    <mergeCell ref="B6:I6"/>
  </mergeCells>
  <pageMargins left="0.7" right="0.7" top="0.75" bottom="0.75" header="0.3" footer="0.3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32"/>
  <sheetViews>
    <sheetView zoomScale="87" zoomScaleNormal="87" workbookViewId="0">
      <selection activeCell="C36" sqref="C36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2:5" ht="18" x14ac:dyDescent="0.25">
      <c r="B1" s="1"/>
      <c r="C1" s="1"/>
      <c r="D1" s="1"/>
      <c r="E1" s="1"/>
    </row>
    <row r="2" spans="2:5" ht="15.75" customHeight="1" x14ac:dyDescent="0.25">
      <c r="B2" s="118" t="s">
        <v>179</v>
      </c>
      <c r="C2" s="118"/>
      <c r="D2" s="118"/>
      <c r="E2" s="118"/>
    </row>
    <row r="3" spans="2:5" ht="18" x14ac:dyDescent="0.25">
      <c r="B3" s="1"/>
      <c r="C3" s="1"/>
      <c r="D3" s="1"/>
      <c r="E3" s="1"/>
    </row>
    <row r="4" spans="2:5" x14ac:dyDescent="0.25">
      <c r="B4" s="109" t="s">
        <v>8</v>
      </c>
      <c r="C4" s="108" t="s">
        <v>243</v>
      </c>
      <c r="D4" s="109" t="s">
        <v>244</v>
      </c>
      <c r="E4" s="109" t="s">
        <v>245</v>
      </c>
    </row>
    <row r="5" spans="2:5" x14ac:dyDescent="0.25">
      <c r="B5" s="36">
        <v>1</v>
      </c>
      <c r="C5" s="36">
        <v>2</v>
      </c>
      <c r="D5" s="36">
        <v>3</v>
      </c>
      <c r="E5" s="36">
        <v>4</v>
      </c>
    </row>
    <row r="6" spans="2:5" x14ac:dyDescent="0.25">
      <c r="B6" s="82" t="s">
        <v>33</v>
      </c>
      <c r="C6" s="83">
        <f>C7+C11+C15</f>
        <v>930700.35</v>
      </c>
      <c r="D6" s="83">
        <f>D7+D11+D15</f>
        <v>0</v>
      </c>
      <c r="E6" s="83">
        <f>E7+E11+E15</f>
        <v>930700.35</v>
      </c>
    </row>
    <row r="7" spans="2:5" s="31" customFormat="1" x14ac:dyDescent="0.25">
      <c r="B7" s="101" t="s">
        <v>31</v>
      </c>
      <c r="C7" s="103">
        <f>C8+C9</f>
        <v>904700.35</v>
      </c>
      <c r="D7" s="103">
        <f>D8+D9</f>
        <v>0</v>
      </c>
      <c r="E7" s="103">
        <f>E8+E9</f>
        <v>904700.35</v>
      </c>
    </row>
    <row r="8" spans="2:5" x14ac:dyDescent="0.25">
      <c r="B8" s="29" t="s">
        <v>141</v>
      </c>
      <c r="C8" s="3">
        <f>'Programska klasifikacija'!F9</f>
        <v>904700.35</v>
      </c>
      <c r="D8" s="3">
        <f>'Programska klasifikacija'!G9</f>
        <v>0</v>
      </c>
      <c r="E8" s="3">
        <f>'Programska klasifikacija'!H9</f>
        <v>904700.35</v>
      </c>
    </row>
    <row r="9" spans="2:5" x14ac:dyDescent="0.25">
      <c r="B9" s="28"/>
      <c r="C9" s="3"/>
      <c r="D9" s="3"/>
      <c r="E9" s="3"/>
    </row>
    <row r="10" spans="2:5" x14ac:dyDescent="0.25">
      <c r="B10" s="28"/>
      <c r="C10" s="3"/>
      <c r="D10" s="3"/>
      <c r="E10" s="3"/>
    </row>
    <row r="11" spans="2:5" s="31" customFormat="1" x14ac:dyDescent="0.25">
      <c r="B11" s="101" t="s">
        <v>30</v>
      </c>
      <c r="C11" s="103">
        <f t="shared" ref="C11" si="0">C12+C13+C14</f>
        <v>20000</v>
      </c>
      <c r="D11" s="103">
        <f t="shared" ref="D11" si="1">D12+D13+D14</f>
        <v>0</v>
      </c>
      <c r="E11" s="103">
        <f t="shared" ref="E11" si="2">E12+E13+E14</f>
        <v>20000</v>
      </c>
    </row>
    <row r="12" spans="2:5" x14ac:dyDescent="0.25">
      <c r="B12" s="28" t="s">
        <v>191</v>
      </c>
      <c r="C12" s="3">
        <f>'Programska klasifikacija'!F10</f>
        <v>0</v>
      </c>
      <c r="D12" s="3">
        <f>'Programska klasifikacija'!G10</f>
        <v>0</v>
      </c>
      <c r="E12" s="3">
        <f>'Programska klasifikacija'!H10</f>
        <v>0</v>
      </c>
    </row>
    <row r="13" spans="2:5" x14ac:dyDescent="0.25">
      <c r="B13" s="27" t="s">
        <v>193</v>
      </c>
      <c r="C13" s="3">
        <f>'Programska klasifikacija'!F11</f>
        <v>20000</v>
      </c>
      <c r="D13" s="3">
        <f>'Programska klasifikacija'!G11</f>
        <v>0</v>
      </c>
      <c r="E13" s="3">
        <f>'Programska klasifikacija'!H11</f>
        <v>20000</v>
      </c>
    </row>
    <row r="14" spans="2:5" x14ac:dyDescent="0.25">
      <c r="B14" s="27"/>
      <c r="C14" s="3"/>
      <c r="D14" s="3"/>
      <c r="E14" s="4"/>
    </row>
    <row r="15" spans="2:5" s="31" customFormat="1" x14ac:dyDescent="0.25">
      <c r="B15" s="101" t="s">
        <v>143</v>
      </c>
      <c r="C15" s="103">
        <f t="shared" ref="C15" si="3">C16+C17+C18</f>
        <v>6000</v>
      </c>
      <c r="D15" s="103">
        <f t="shared" ref="D15" si="4">D16+D17+D18</f>
        <v>0</v>
      </c>
      <c r="E15" s="103">
        <f t="shared" ref="E15" si="5">E16+E17+E18</f>
        <v>6000</v>
      </c>
    </row>
    <row r="16" spans="2:5" x14ac:dyDescent="0.25">
      <c r="B16" s="27" t="s">
        <v>175</v>
      </c>
      <c r="C16" s="3">
        <f>'Programska klasifikacija'!F12</f>
        <v>0</v>
      </c>
      <c r="D16" s="3">
        <f>'Programska klasifikacija'!G12</f>
        <v>0</v>
      </c>
      <c r="E16" s="3">
        <f>'Programska klasifikacija'!H12</f>
        <v>0</v>
      </c>
    </row>
    <row r="17" spans="2:5" ht="25.5" x14ac:dyDescent="0.25">
      <c r="B17" s="27" t="s">
        <v>192</v>
      </c>
      <c r="C17" s="3">
        <f>'Programska klasifikacija'!F13</f>
        <v>6000</v>
      </c>
      <c r="D17" s="3">
        <f>'Programska klasifikacija'!G13</f>
        <v>0</v>
      </c>
      <c r="E17" s="3">
        <f>'Programska klasifikacija'!H13</f>
        <v>6000</v>
      </c>
    </row>
    <row r="18" spans="2:5" x14ac:dyDescent="0.25">
      <c r="B18" s="27"/>
      <c r="C18" s="3"/>
      <c r="D18" s="3"/>
      <c r="E18" s="4"/>
    </row>
    <row r="19" spans="2:5" ht="15.75" customHeight="1" x14ac:dyDescent="0.25">
      <c r="B19" s="82" t="s">
        <v>32</v>
      </c>
      <c r="C19" s="83">
        <f t="shared" ref="C19" si="6">C20+C24+C28</f>
        <v>930700.35</v>
      </c>
      <c r="D19" s="83">
        <f t="shared" ref="D19" si="7">D20+D24+D28</f>
        <v>0</v>
      </c>
      <c r="E19" s="83">
        <f t="shared" ref="E19" si="8">E20+E24+E28</f>
        <v>930700.35</v>
      </c>
    </row>
    <row r="20" spans="2:5" s="31" customFormat="1" ht="15.75" customHeight="1" x14ac:dyDescent="0.25">
      <c r="B20" s="101" t="s">
        <v>31</v>
      </c>
      <c r="C20" s="103">
        <f t="shared" ref="C20" si="9">C21+C23</f>
        <v>904700.35</v>
      </c>
      <c r="D20" s="103">
        <f t="shared" ref="D20" si="10">D21+D23</f>
        <v>0</v>
      </c>
      <c r="E20" s="103">
        <f t="shared" ref="E20" si="11">E21+E23</f>
        <v>904700.35</v>
      </c>
    </row>
    <row r="21" spans="2:5" x14ac:dyDescent="0.25">
      <c r="B21" s="29" t="s">
        <v>141</v>
      </c>
      <c r="C21" s="3">
        <f>'Programska klasifikacija'!F9</f>
        <v>904700.35</v>
      </c>
      <c r="D21" s="3">
        <f>'Programska klasifikacija'!G9</f>
        <v>0</v>
      </c>
      <c r="E21" s="3">
        <f>'Programska klasifikacija'!H9</f>
        <v>904700.35</v>
      </c>
    </row>
    <row r="22" spans="2:5" x14ac:dyDescent="0.25">
      <c r="B22" s="28"/>
      <c r="C22" s="3"/>
      <c r="D22" s="3"/>
      <c r="E22" s="3"/>
    </row>
    <row r="23" spans="2:5" x14ac:dyDescent="0.25">
      <c r="B23" s="28"/>
      <c r="C23" s="3"/>
      <c r="D23" s="3"/>
      <c r="E23" s="3"/>
    </row>
    <row r="24" spans="2:5" s="31" customFormat="1" x14ac:dyDescent="0.25">
      <c r="B24" s="101" t="s">
        <v>30</v>
      </c>
      <c r="C24" s="103">
        <f t="shared" ref="C24" si="12">C25+C26+C27</f>
        <v>20000</v>
      </c>
      <c r="D24" s="103">
        <f t="shared" ref="D24" si="13">D25+D26+D27</f>
        <v>0</v>
      </c>
      <c r="E24" s="103">
        <f t="shared" ref="E24" si="14">E25+E26+E27</f>
        <v>20000</v>
      </c>
    </row>
    <row r="25" spans="2:5" x14ac:dyDescent="0.25">
      <c r="B25" s="28" t="s">
        <v>191</v>
      </c>
      <c r="C25" s="3">
        <f>'Programska klasifikacija'!F10</f>
        <v>0</v>
      </c>
      <c r="D25" s="3">
        <f>'Programska klasifikacija'!G10</f>
        <v>0</v>
      </c>
      <c r="E25" s="3">
        <f>'Programska klasifikacija'!H10</f>
        <v>0</v>
      </c>
    </row>
    <row r="26" spans="2:5" x14ac:dyDescent="0.25">
      <c r="B26" s="27" t="s">
        <v>193</v>
      </c>
      <c r="C26" s="3">
        <f>'Programska klasifikacija'!F11</f>
        <v>20000</v>
      </c>
      <c r="D26" s="3">
        <f>'Programska klasifikacija'!G11</f>
        <v>0</v>
      </c>
      <c r="E26" s="3">
        <f>'Programska klasifikacija'!H11</f>
        <v>20000</v>
      </c>
    </row>
    <row r="27" spans="2:5" x14ac:dyDescent="0.25">
      <c r="B27" s="27"/>
      <c r="C27" s="3"/>
      <c r="D27" s="3"/>
      <c r="E27" s="3"/>
    </row>
    <row r="28" spans="2:5" s="31" customFormat="1" x14ac:dyDescent="0.25">
      <c r="B28" s="101" t="s">
        <v>143</v>
      </c>
      <c r="C28" s="103">
        <f t="shared" ref="C28" si="15">C29+C30+C31</f>
        <v>6000</v>
      </c>
      <c r="D28" s="103">
        <f t="shared" ref="D28" si="16">D29+D30+D31</f>
        <v>0</v>
      </c>
      <c r="E28" s="103">
        <f t="shared" ref="E28" si="17">E29+E30+E31</f>
        <v>6000</v>
      </c>
    </row>
    <row r="29" spans="2:5" x14ac:dyDescent="0.25">
      <c r="B29" s="27" t="s">
        <v>175</v>
      </c>
      <c r="C29" s="3">
        <f>'Programska klasifikacija'!F12</f>
        <v>0</v>
      </c>
      <c r="D29" s="3">
        <f>'Programska klasifikacija'!G12</f>
        <v>0</v>
      </c>
      <c r="E29" s="3">
        <f>'Programska klasifikacija'!H12</f>
        <v>0</v>
      </c>
    </row>
    <row r="30" spans="2:5" ht="25.5" x14ac:dyDescent="0.25">
      <c r="B30" s="27" t="s">
        <v>192</v>
      </c>
      <c r="C30" s="3">
        <f>'Programska klasifikacija'!F13</f>
        <v>6000</v>
      </c>
      <c r="D30" s="3">
        <f>'Programska klasifikacija'!G13</f>
        <v>0</v>
      </c>
      <c r="E30" s="3">
        <f>'Programska klasifikacija'!H13</f>
        <v>6000</v>
      </c>
    </row>
    <row r="31" spans="2:5" x14ac:dyDescent="0.25">
      <c r="B31" s="27"/>
      <c r="C31" s="3"/>
      <c r="D31" s="3"/>
      <c r="E31" s="4"/>
    </row>
    <row r="32" spans="2:5" x14ac:dyDescent="0.25">
      <c r="B32" s="9" t="s">
        <v>17</v>
      </c>
      <c r="C32" s="3"/>
      <c r="D32" s="3"/>
      <c r="E32" s="4"/>
    </row>
  </sheetData>
  <mergeCells count="1">
    <mergeCell ref="B2:E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10"/>
  <sheetViews>
    <sheetView workbookViewId="0">
      <selection activeCell="C31" sqref="C31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2:5" ht="18" x14ac:dyDescent="0.25">
      <c r="B1" s="1"/>
      <c r="C1" s="1"/>
      <c r="D1" s="1"/>
      <c r="E1" s="1"/>
    </row>
    <row r="2" spans="2:5" ht="15.75" customHeight="1" x14ac:dyDescent="0.25">
      <c r="B2" s="118" t="s">
        <v>180</v>
      </c>
      <c r="C2" s="118"/>
      <c r="D2" s="118"/>
      <c r="E2" s="118"/>
    </row>
    <row r="3" spans="2:5" ht="18" x14ac:dyDescent="0.25">
      <c r="B3" s="1"/>
      <c r="C3" s="1"/>
      <c r="D3" s="1"/>
      <c r="E3" s="1"/>
    </row>
    <row r="4" spans="2:5" x14ac:dyDescent="0.25">
      <c r="B4" s="109" t="s">
        <v>8</v>
      </c>
      <c r="C4" s="108" t="s">
        <v>243</v>
      </c>
      <c r="D4" s="109" t="s">
        <v>244</v>
      </c>
      <c r="E4" s="109" t="s">
        <v>245</v>
      </c>
    </row>
    <row r="5" spans="2:5" x14ac:dyDescent="0.25">
      <c r="B5" s="36">
        <v>1</v>
      </c>
      <c r="C5" s="36">
        <v>2</v>
      </c>
      <c r="D5" s="36">
        <v>3</v>
      </c>
      <c r="E5" s="36">
        <v>4</v>
      </c>
    </row>
    <row r="6" spans="2:5" s="31" customFormat="1" ht="15.75" customHeight="1" x14ac:dyDescent="0.25">
      <c r="B6" s="82" t="s">
        <v>32</v>
      </c>
      <c r="C6" s="83">
        <f>C7</f>
        <v>930700.35</v>
      </c>
      <c r="D6" s="83">
        <f t="shared" ref="D6:E6" si="0">D7</f>
        <v>0</v>
      </c>
      <c r="E6" s="83">
        <f t="shared" si="0"/>
        <v>930700.35</v>
      </c>
    </row>
    <row r="7" spans="2:5" x14ac:dyDescent="0.25">
      <c r="B7" s="93" t="s">
        <v>194</v>
      </c>
      <c r="C7" s="94">
        <f>C8</f>
        <v>930700.35</v>
      </c>
      <c r="D7" s="94">
        <f t="shared" ref="D7:E8" si="1">D8</f>
        <v>0</v>
      </c>
      <c r="E7" s="94">
        <f t="shared" si="1"/>
        <v>930700.35</v>
      </c>
    </row>
    <row r="8" spans="2:5" x14ac:dyDescent="0.25">
      <c r="B8" s="5" t="s">
        <v>195</v>
      </c>
      <c r="C8" s="3">
        <f>C9</f>
        <v>930700.35</v>
      </c>
      <c r="D8" s="3">
        <f t="shared" si="1"/>
        <v>0</v>
      </c>
      <c r="E8" s="3">
        <f t="shared" si="1"/>
        <v>930700.35</v>
      </c>
    </row>
    <row r="9" spans="2:5" x14ac:dyDescent="0.25">
      <c r="B9" s="11" t="s">
        <v>195</v>
      </c>
      <c r="C9" s="3">
        <f>'Programska klasifikacija'!F8</f>
        <v>930700.35</v>
      </c>
      <c r="D9" s="3">
        <f>'Programska klasifikacija'!G8</f>
        <v>0</v>
      </c>
      <c r="E9" s="3">
        <f>'Programska klasifikacija'!H8</f>
        <v>930700.35</v>
      </c>
    </row>
    <row r="10" spans="2:5" x14ac:dyDescent="0.25">
      <c r="B10" s="9" t="s">
        <v>17</v>
      </c>
      <c r="C10" s="3"/>
      <c r="D10" s="3"/>
      <c r="E10" s="4"/>
    </row>
  </sheetData>
  <mergeCells count="1">
    <mergeCell ref="B2:E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12"/>
  <sheetViews>
    <sheetView workbookViewId="0">
      <selection activeCell="G31" sqref="G3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</cols>
  <sheetData>
    <row r="1" spans="2:9" ht="18" customHeight="1" x14ac:dyDescent="0.2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118" t="s">
        <v>50</v>
      </c>
      <c r="C2" s="118"/>
      <c r="D2" s="118"/>
      <c r="E2" s="118"/>
      <c r="F2" s="118"/>
      <c r="G2" s="118"/>
      <c r="H2" s="118"/>
      <c r="I2" s="118"/>
    </row>
    <row r="3" spans="2:9" ht="15.75" customHeight="1" x14ac:dyDescent="0.25">
      <c r="B3" s="118" t="s">
        <v>181</v>
      </c>
      <c r="C3" s="118"/>
      <c r="D3" s="118"/>
      <c r="E3" s="118"/>
      <c r="F3" s="118"/>
      <c r="G3" s="118"/>
      <c r="H3" s="118"/>
      <c r="I3" s="118"/>
    </row>
    <row r="4" spans="2:9" ht="18" x14ac:dyDescent="0.25">
      <c r="B4" s="1"/>
      <c r="C4" s="1"/>
      <c r="D4" s="1"/>
      <c r="E4" s="1"/>
      <c r="F4" s="1"/>
      <c r="G4" s="1"/>
      <c r="H4" s="1"/>
      <c r="I4" s="1"/>
    </row>
    <row r="5" spans="2:9" ht="25.5" customHeight="1" x14ac:dyDescent="0.25">
      <c r="B5" s="143" t="s">
        <v>8</v>
      </c>
      <c r="C5" s="144"/>
      <c r="D5" s="144"/>
      <c r="E5" s="144"/>
      <c r="F5" s="145"/>
      <c r="G5" s="108" t="s">
        <v>243</v>
      </c>
      <c r="H5" s="109" t="s">
        <v>244</v>
      </c>
      <c r="I5" s="109" t="s">
        <v>245</v>
      </c>
    </row>
    <row r="6" spans="2:9" x14ac:dyDescent="0.25">
      <c r="B6" s="146">
        <v>1</v>
      </c>
      <c r="C6" s="147"/>
      <c r="D6" s="147"/>
      <c r="E6" s="147"/>
      <c r="F6" s="148"/>
      <c r="G6" s="38">
        <v>2</v>
      </c>
      <c r="H6" s="38">
        <v>3</v>
      </c>
      <c r="I6" s="38">
        <v>4</v>
      </c>
    </row>
    <row r="7" spans="2:9" s="31" customFormat="1" ht="25.5" x14ac:dyDescent="0.25">
      <c r="B7" s="82">
        <v>8</v>
      </c>
      <c r="C7" s="82"/>
      <c r="D7" s="82"/>
      <c r="E7" s="82"/>
      <c r="F7" s="82" t="s">
        <v>10</v>
      </c>
      <c r="G7" s="83">
        <f>G8</f>
        <v>0</v>
      </c>
      <c r="H7" s="83">
        <f t="shared" ref="H7:I7" si="0">H8</f>
        <v>0</v>
      </c>
      <c r="I7" s="83">
        <f t="shared" si="0"/>
        <v>0</v>
      </c>
    </row>
    <row r="8" spans="2:9" x14ac:dyDescent="0.25">
      <c r="B8" s="5"/>
      <c r="C8" s="9">
        <v>84</v>
      </c>
      <c r="D8" s="9"/>
      <c r="E8" s="9"/>
      <c r="F8" s="9" t="s">
        <v>15</v>
      </c>
      <c r="G8" s="3"/>
      <c r="H8" s="3"/>
      <c r="I8" s="3"/>
    </row>
    <row r="9" spans="2:9" x14ac:dyDescent="0.25">
      <c r="B9" s="6"/>
      <c r="C9" s="6"/>
      <c r="D9" s="6"/>
      <c r="E9" s="7" t="s">
        <v>24</v>
      </c>
      <c r="F9" s="11"/>
      <c r="G9" s="3"/>
      <c r="H9" s="3"/>
      <c r="I9" s="3"/>
    </row>
    <row r="10" spans="2:9" s="31" customFormat="1" ht="25.5" x14ac:dyDescent="0.25">
      <c r="B10" s="99">
        <v>5</v>
      </c>
      <c r="C10" s="99"/>
      <c r="D10" s="99"/>
      <c r="E10" s="99"/>
      <c r="F10" s="100" t="s">
        <v>11</v>
      </c>
      <c r="G10" s="83">
        <f>G11</f>
        <v>0</v>
      </c>
      <c r="H10" s="83">
        <f t="shared" ref="H10:I10" si="1">H11</f>
        <v>0</v>
      </c>
      <c r="I10" s="83">
        <f t="shared" si="1"/>
        <v>0</v>
      </c>
    </row>
    <row r="11" spans="2:9" ht="25.5" x14ac:dyDescent="0.25">
      <c r="B11" s="9"/>
      <c r="C11" s="9">
        <v>54</v>
      </c>
      <c r="D11" s="9"/>
      <c r="E11" s="9"/>
      <c r="F11" s="21" t="s">
        <v>16</v>
      </c>
      <c r="G11" s="3"/>
      <c r="H11" s="3"/>
      <c r="I11" s="4"/>
    </row>
    <row r="12" spans="2:9" x14ac:dyDescent="0.25">
      <c r="B12" s="10" t="s">
        <v>17</v>
      </c>
      <c r="C12" s="8"/>
      <c r="D12" s="8"/>
      <c r="E12" s="8"/>
      <c r="F12" s="20" t="s">
        <v>24</v>
      </c>
      <c r="G12" s="3"/>
      <c r="H12" s="3"/>
      <c r="I12" s="3"/>
    </row>
  </sheetData>
  <mergeCells count="4">
    <mergeCell ref="B5:F5"/>
    <mergeCell ref="B2:I2"/>
    <mergeCell ref="B3:I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E31"/>
  <sheetViews>
    <sheetView workbookViewId="0">
      <selection activeCell="D35" sqref="D35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2:5" ht="18" x14ac:dyDescent="0.25">
      <c r="B1" s="1"/>
      <c r="C1" s="1"/>
      <c r="D1" s="1"/>
      <c r="E1" s="1"/>
    </row>
    <row r="2" spans="2:5" ht="15.75" customHeight="1" x14ac:dyDescent="0.25">
      <c r="B2" s="118" t="s">
        <v>182</v>
      </c>
      <c r="C2" s="118"/>
      <c r="D2" s="118"/>
      <c r="E2" s="118"/>
    </row>
    <row r="3" spans="2:5" ht="18" x14ac:dyDescent="0.25">
      <c r="B3" s="1"/>
      <c r="C3" s="1"/>
      <c r="D3" s="1"/>
      <c r="E3" s="1"/>
    </row>
    <row r="4" spans="2:5" x14ac:dyDescent="0.25">
      <c r="B4" s="109" t="s">
        <v>8</v>
      </c>
      <c r="C4" s="108" t="s">
        <v>243</v>
      </c>
      <c r="D4" s="109" t="s">
        <v>244</v>
      </c>
      <c r="E4" s="109" t="s">
        <v>245</v>
      </c>
    </row>
    <row r="5" spans="2:5" x14ac:dyDescent="0.25">
      <c r="B5" s="36">
        <v>1</v>
      </c>
      <c r="C5" s="36">
        <v>2</v>
      </c>
      <c r="D5" s="36">
        <v>3</v>
      </c>
      <c r="E5" s="36">
        <v>4</v>
      </c>
    </row>
    <row r="6" spans="2:5" s="31" customFormat="1" x14ac:dyDescent="0.25">
      <c r="B6" s="82" t="s">
        <v>34</v>
      </c>
      <c r="C6" s="83">
        <f>C7+C11+C15</f>
        <v>0</v>
      </c>
      <c r="D6" s="83">
        <f>D7+D11+D15</f>
        <v>0</v>
      </c>
      <c r="E6" s="83">
        <f>E7+E11+E15</f>
        <v>0</v>
      </c>
    </row>
    <row r="7" spans="2:5" x14ac:dyDescent="0.25">
      <c r="B7" s="101" t="s">
        <v>31</v>
      </c>
      <c r="C7" s="102">
        <f>C8</f>
        <v>0</v>
      </c>
      <c r="D7" s="102">
        <f>D8</f>
        <v>0</v>
      </c>
      <c r="E7" s="102">
        <f>E8</f>
        <v>0</v>
      </c>
    </row>
    <row r="8" spans="2:5" x14ac:dyDescent="0.25">
      <c r="B8" s="29" t="s">
        <v>141</v>
      </c>
      <c r="C8" s="80"/>
      <c r="D8" s="80"/>
      <c r="E8" s="80"/>
    </row>
    <row r="9" spans="2:5" x14ac:dyDescent="0.25">
      <c r="B9" s="28" t="s">
        <v>191</v>
      </c>
      <c r="C9" s="80"/>
      <c r="D9" s="80"/>
      <c r="E9" s="80"/>
    </row>
    <row r="10" spans="2:5" x14ac:dyDescent="0.25">
      <c r="B10" s="28"/>
      <c r="C10" s="3"/>
      <c r="D10" s="3"/>
      <c r="E10" s="3"/>
    </row>
    <row r="11" spans="2:5" x14ac:dyDescent="0.25">
      <c r="B11" s="101" t="s">
        <v>30</v>
      </c>
      <c r="C11" s="102">
        <f>C12+C13</f>
        <v>0</v>
      </c>
      <c r="D11" s="102">
        <f>D12+D13</f>
        <v>0</v>
      </c>
      <c r="E11" s="102">
        <f>E12+E13</f>
        <v>0</v>
      </c>
    </row>
    <row r="12" spans="2:5" x14ac:dyDescent="0.25">
      <c r="B12" s="27" t="s">
        <v>142</v>
      </c>
      <c r="C12" s="80"/>
      <c r="D12" s="80"/>
      <c r="E12" s="80"/>
    </row>
    <row r="13" spans="2:5" x14ac:dyDescent="0.25">
      <c r="B13" s="27" t="s">
        <v>193</v>
      </c>
      <c r="C13" s="80"/>
      <c r="D13" s="80"/>
      <c r="E13" s="80"/>
    </row>
    <row r="14" spans="2:5" x14ac:dyDescent="0.25">
      <c r="B14" s="27"/>
      <c r="C14" s="3"/>
      <c r="D14" s="3"/>
      <c r="E14" s="3"/>
    </row>
    <row r="15" spans="2:5" x14ac:dyDescent="0.25">
      <c r="B15" s="101" t="s">
        <v>143</v>
      </c>
      <c r="C15" s="102">
        <f>C16+C17</f>
        <v>0</v>
      </c>
      <c r="D15" s="102">
        <f>D16+D17</f>
        <v>0</v>
      </c>
      <c r="E15" s="102">
        <f>E16+E17</f>
        <v>0</v>
      </c>
    </row>
    <row r="16" spans="2:5" ht="17.25" customHeight="1" x14ac:dyDescent="0.25">
      <c r="B16" s="27" t="s">
        <v>174</v>
      </c>
      <c r="C16" s="80"/>
      <c r="D16" s="80"/>
      <c r="E16" s="80"/>
    </row>
    <row r="17" spans="2:5" ht="19.5" customHeight="1" x14ac:dyDescent="0.25">
      <c r="B17" s="27" t="s">
        <v>192</v>
      </c>
      <c r="C17" s="80"/>
      <c r="D17" s="80"/>
      <c r="E17" s="80"/>
    </row>
    <row r="18" spans="2:5" x14ac:dyDescent="0.25">
      <c r="B18" s="27"/>
      <c r="C18" s="3"/>
      <c r="D18" s="3"/>
      <c r="E18" s="3"/>
    </row>
    <row r="19" spans="2:5" s="31" customFormat="1" ht="15.75" customHeight="1" x14ac:dyDescent="0.25">
      <c r="B19" s="82" t="s">
        <v>35</v>
      </c>
      <c r="C19" s="83">
        <f>C20+C24+C28</f>
        <v>0</v>
      </c>
      <c r="D19" s="83">
        <f>D20+D24+D28</f>
        <v>0</v>
      </c>
      <c r="E19" s="83">
        <f>E20+E24+E28</f>
        <v>0</v>
      </c>
    </row>
    <row r="20" spans="2:5" ht="15.75" customHeight="1" x14ac:dyDescent="0.25">
      <c r="B20" s="101" t="s">
        <v>31</v>
      </c>
      <c r="C20" s="102">
        <f>C21</f>
        <v>0</v>
      </c>
      <c r="D20" s="102">
        <f>D21</f>
        <v>0</v>
      </c>
      <c r="E20" s="102">
        <f>E21</f>
        <v>0</v>
      </c>
    </row>
    <row r="21" spans="2:5" x14ac:dyDescent="0.25">
      <c r="B21" s="29" t="s">
        <v>141</v>
      </c>
      <c r="C21" s="80"/>
      <c r="D21" s="80"/>
      <c r="E21" s="80"/>
    </row>
    <row r="22" spans="2:5" x14ac:dyDescent="0.25">
      <c r="B22" s="28" t="s">
        <v>191</v>
      </c>
      <c r="C22" s="80"/>
      <c r="D22" s="80"/>
      <c r="E22" s="80"/>
    </row>
    <row r="23" spans="2:5" x14ac:dyDescent="0.25">
      <c r="B23" s="28"/>
      <c r="C23" s="3"/>
      <c r="D23" s="3"/>
      <c r="E23" s="3"/>
    </row>
    <row r="24" spans="2:5" x14ac:dyDescent="0.25">
      <c r="B24" s="101" t="s">
        <v>30</v>
      </c>
      <c r="C24" s="102">
        <f>C25+C26</f>
        <v>0</v>
      </c>
      <c r="D24" s="102">
        <f>D25+D26</f>
        <v>0</v>
      </c>
      <c r="E24" s="102">
        <f>E25+E26</f>
        <v>0</v>
      </c>
    </row>
    <row r="25" spans="2:5" x14ac:dyDescent="0.25">
      <c r="B25" s="27" t="s">
        <v>142</v>
      </c>
      <c r="C25" s="80"/>
      <c r="D25" s="80"/>
      <c r="E25" s="80"/>
    </row>
    <row r="26" spans="2:5" x14ac:dyDescent="0.25">
      <c r="B26" s="27" t="s">
        <v>193</v>
      </c>
      <c r="C26" s="80"/>
      <c r="D26" s="80"/>
      <c r="E26" s="80"/>
    </row>
    <row r="27" spans="2:5" x14ac:dyDescent="0.25">
      <c r="B27" s="27"/>
      <c r="C27" s="3"/>
      <c r="D27" s="3"/>
      <c r="E27" s="3"/>
    </row>
    <row r="28" spans="2:5" x14ac:dyDescent="0.25">
      <c r="B28" s="101" t="s">
        <v>143</v>
      </c>
      <c r="C28" s="102">
        <f>C29+C30</f>
        <v>0</v>
      </c>
      <c r="D28" s="102">
        <f>D29+D30</f>
        <v>0</v>
      </c>
      <c r="E28" s="102">
        <f>E29+E30</f>
        <v>0</v>
      </c>
    </row>
    <row r="29" spans="2:5" ht="20.25" customHeight="1" x14ac:dyDescent="0.25">
      <c r="B29" s="27" t="s">
        <v>174</v>
      </c>
      <c r="C29" s="80"/>
      <c r="D29" s="80"/>
      <c r="E29" s="80"/>
    </row>
    <row r="30" spans="2:5" ht="17.25" customHeight="1" x14ac:dyDescent="0.25">
      <c r="B30" s="27" t="s">
        <v>192</v>
      </c>
      <c r="C30" s="80"/>
      <c r="D30" s="80"/>
      <c r="E30" s="80"/>
    </row>
    <row r="31" spans="2:5" x14ac:dyDescent="0.25">
      <c r="B31" s="9" t="s">
        <v>17</v>
      </c>
      <c r="C31" s="3"/>
      <c r="D31" s="3"/>
      <c r="E31" s="4"/>
    </row>
  </sheetData>
  <mergeCells count="1">
    <mergeCell ref="B2:E2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40"/>
  <sheetViews>
    <sheetView zoomScale="85" zoomScaleNormal="85" workbookViewId="0">
      <selection activeCell="H304" sqref="H30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</cols>
  <sheetData>
    <row r="1" spans="1:8" ht="18" x14ac:dyDescent="0.25">
      <c r="B1" s="1"/>
      <c r="C1" s="1"/>
      <c r="D1" s="1"/>
      <c r="E1" s="1"/>
      <c r="F1" s="1"/>
      <c r="G1" s="1"/>
      <c r="H1" s="1"/>
    </row>
    <row r="2" spans="1:8" ht="18" customHeight="1" x14ac:dyDescent="0.25">
      <c r="B2" s="118" t="s">
        <v>12</v>
      </c>
      <c r="C2" s="156"/>
      <c r="D2" s="156"/>
      <c r="E2" s="156"/>
      <c r="F2" s="156"/>
      <c r="G2" s="156"/>
      <c r="H2" s="156"/>
    </row>
    <row r="3" spans="1:8" ht="18" x14ac:dyDescent="0.25">
      <c r="B3" s="1"/>
      <c r="C3" s="1"/>
      <c r="D3" s="1"/>
      <c r="E3" s="1"/>
      <c r="F3" s="1"/>
      <c r="G3" s="1"/>
      <c r="H3" s="1"/>
    </row>
    <row r="4" spans="1:8" ht="15.75" x14ac:dyDescent="0.25">
      <c r="B4" s="160" t="s">
        <v>183</v>
      </c>
      <c r="C4" s="160"/>
      <c r="D4" s="160"/>
      <c r="E4" s="160"/>
      <c r="F4" s="160"/>
      <c r="G4" s="160"/>
      <c r="H4" s="160"/>
    </row>
    <row r="5" spans="1:8" ht="18" x14ac:dyDescent="0.25">
      <c r="B5" s="1"/>
      <c r="C5" s="1"/>
      <c r="D5" s="1"/>
      <c r="E5" s="1"/>
      <c r="F5" s="1"/>
      <c r="G5" s="1"/>
      <c r="H5" s="1"/>
    </row>
    <row r="6" spans="1:8" x14ac:dyDescent="0.25">
      <c r="B6" s="143" t="s">
        <v>8</v>
      </c>
      <c r="C6" s="144"/>
      <c r="D6" s="144"/>
      <c r="E6" s="145"/>
      <c r="F6" s="108" t="s">
        <v>243</v>
      </c>
      <c r="G6" s="109" t="s">
        <v>244</v>
      </c>
      <c r="H6" s="109" t="s">
        <v>245</v>
      </c>
    </row>
    <row r="7" spans="1:8" s="25" customFormat="1" ht="15.75" customHeight="1" x14ac:dyDescent="0.2">
      <c r="B7" s="161">
        <v>1</v>
      </c>
      <c r="C7" s="162"/>
      <c r="D7" s="162"/>
      <c r="E7" s="163"/>
      <c r="F7" s="37">
        <v>2</v>
      </c>
      <c r="G7" s="37">
        <v>3</v>
      </c>
      <c r="H7" s="37">
        <v>4</v>
      </c>
    </row>
    <row r="8" spans="1:8" s="55" customFormat="1" ht="51" customHeight="1" x14ac:dyDescent="0.25">
      <c r="B8" s="157">
        <v>35302</v>
      </c>
      <c r="C8" s="158"/>
      <c r="D8" s="159"/>
      <c r="E8" s="84" t="s">
        <v>196</v>
      </c>
      <c r="F8" s="85">
        <f t="shared" ref="F8" si="0">F9+F10+F11+F12+F13</f>
        <v>930700.35</v>
      </c>
      <c r="G8" s="85">
        <f t="shared" ref="G8:H8" si="1">G9+G10+G11+G12+G13</f>
        <v>0</v>
      </c>
      <c r="H8" s="85">
        <f t="shared" si="1"/>
        <v>930700.35</v>
      </c>
    </row>
    <row r="9" spans="1:8" s="50" customFormat="1" ht="14.25" customHeight="1" x14ac:dyDescent="0.25">
      <c r="B9" s="149" t="s">
        <v>141</v>
      </c>
      <c r="C9" s="150"/>
      <c r="D9" s="151"/>
      <c r="E9" s="86" t="s">
        <v>144</v>
      </c>
      <c r="F9" s="87">
        <f>F16+F250</f>
        <v>904700.35</v>
      </c>
      <c r="G9" s="87">
        <f>G16+G250</f>
        <v>0</v>
      </c>
      <c r="H9" s="87">
        <f>H16+H250</f>
        <v>904700.35</v>
      </c>
    </row>
    <row r="10" spans="1:8" s="50" customFormat="1" ht="16.5" customHeight="1" x14ac:dyDescent="0.25">
      <c r="B10" s="164" t="s">
        <v>197</v>
      </c>
      <c r="C10" s="164"/>
      <c r="D10" s="164"/>
      <c r="E10" s="86" t="s">
        <v>198</v>
      </c>
      <c r="F10" s="87">
        <f t="shared" ref="F10" si="2">F63+F268</f>
        <v>0</v>
      </c>
      <c r="G10" s="87">
        <f t="shared" ref="G10:H10" si="3">G63+G268</f>
        <v>0</v>
      </c>
      <c r="H10" s="87">
        <f t="shared" si="3"/>
        <v>0</v>
      </c>
    </row>
    <row r="11" spans="1:8" s="50" customFormat="1" ht="15" customHeight="1" x14ac:dyDescent="0.25">
      <c r="B11" s="152" t="s">
        <v>145</v>
      </c>
      <c r="C11" s="153"/>
      <c r="D11" s="154"/>
      <c r="E11" s="88" t="s">
        <v>176</v>
      </c>
      <c r="F11" s="87">
        <f>F109+F286</f>
        <v>20000</v>
      </c>
      <c r="G11" s="87">
        <f>G109+G286</f>
        <v>0</v>
      </c>
      <c r="H11" s="87">
        <f>H109+H286</f>
        <v>20000</v>
      </c>
    </row>
    <row r="12" spans="1:8" s="50" customFormat="1" ht="15.75" customHeight="1" x14ac:dyDescent="0.25">
      <c r="B12" s="152" t="s">
        <v>174</v>
      </c>
      <c r="C12" s="153"/>
      <c r="D12" s="154"/>
      <c r="E12" s="88" t="s">
        <v>199</v>
      </c>
      <c r="F12" s="87">
        <f t="shared" ref="F12" si="4">F156+F304</f>
        <v>0</v>
      </c>
      <c r="G12" s="87">
        <f t="shared" ref="G12:H12" si="5">G156+G304</f>
        <v>0</v>
      </c>
      <c r="H12" s="87">
        <f t="shared" si="5"/>
        <v>0</v>
      </c>
    </row>
    <row r="13" spans="1:8" s="50" customFormat="1" ht="15.75" customHeight="1" x14ac:dyDescent="0.25">
      <c r="B13" s="152" t="s">
        <v>192</v>
      </c>
      <c r="C13" s="153"/>
      <c r="D13" s="154"/>
      <c r="E13" s="88" t="s">
        <v>200</v>
      </c>
      <c r="F13" s="87">
        <f t="shared" ref="F13" si="6">F203+F322</f>
        <v>6000</v>
      </c>
      <c r="G13" s="87">
        <f t="shared" ref="G13:H13" si="7">G203+G322</f>
        <v>0</v>
      </c>
      <c r="H13" s="87">
        <f t="shared" si="7"/>
        <v>6000</v>
      </c>
    </row>
    <row r="14" spans="1:8" s="55" customFormat="1" ht="30" customHeight="1" x14ac:dyDescent="0.25">
      <c r="B14" s="157" t="s">
        <v>177</v>
      </c>
      <c r="C14" s="158"/>
      <c r="D14" s="159"/>
      <c r="E14" s="84" t="s">
        <v>146</v>
      </c>
      <c r="F14" s="85">
        <f>F15+F249</f>
        <v>930700.35</v>
      </c>
      <c r="G14" s="85">
        <f>G15+G249</f>
        <v>0</v>
      </c>
      <c r="H14" s="85">
        <f>H15+H249</f>
        <v>930700.35</v>
      </c>
    </row>
    <row r="15" spans="1:8" s="54" customFormat="1" ht="30" customHeight="1" x14ac:dyDescent="0.25">
      <c r="B15" s="165" t="s">
        <v>201</v>
      </c>
      <c r="C15" s="166"/>
      <c r="D15" s="167"/>
      <c r="E15" s="91" t="s">
        <v>147</v>
      </c>
      <c r="F15" s="92">
        <f>F16+F63+F109+F156+F203</f>
        <v>930700.35</v>
      </c>
      <c r="G15" s="92">
        <f>G16+G63+G109+G156+G203</f>
        <v>-7000</v>
      </c>
      <c r="H15" s="92">
        <f>H16+H63+H109+H156+H203</f>
        <v>923700.35</v>
      </c>
    </row>
    <row r="16" spans="1:8" s="50" customFormat="1" ht="15.75" customHeight="1" x14ac:dyDescent="0.25">
      <c r="A16" s="50" t="s">
        <v>167</v>
      </c>
      <c r="B16" s="149" t="s">
        <v>148</v>
      </c>
      <c r="C16" s="150"/>
      <c r="D16" s="151"/>
      <c r="E16" s="86" t="s">
        <v>144</v>
      </c>
      <c r="F16" s="87">
        <f t="shared" ref="F16" si="8">F17+F25+F58</f>
        <v>904700.35</v>
      </c>
      <c r="G16" s="87">
        <f t="shared" ref="G16:H16" si="9">G17+G25+G58</f>
        <v>0</v>
      </c>
      <c r="H16" s="87">
        <f t="shared" si="9"/>
        <v>904700.35</v>
      </c>
    </row>
    <row r="17" spans="2:8" s="54" customFormat="1" ht="30" customHeight="1" x14ac:dyDescent="0.25">
      <c r="B17" s="155">
        <v>31</v>
      </c>
      <c r="C17" s="155"/>
      <c r="D17" s="155"/>
      <c r="E17" s="56" t="s">
        <v>5</v>
      </c>
      <c r="F17" s="59">
        <f t="shared" ref="F17" si="10">F18+F20+F22</f>
        <v>844000</v>
      </c>
      <c r="G17" s="59">
        <f t="shared" ref="G17:H17" si="11">G18+G20+G22</f>
        <v>-15000</v>
      </c>
      <c r="H17" s="59">
        <f t="shared" si="11"/>
        <v>829000</v>
      </c>
    </row>
    <row r="18" spans="2:8" s="40" customFormat="1" ht="30" customHeight="1" x14ac:dyDescent="0.25">
      <c r="B18" s="42"/>
      <c r="C18" s="43">
        <v>311</v>
      </c>
      <c r="D18" s="39"/>
      <c r="E18" s="41" t="s">
        <v>155</v>
      </c>
      <c r="F18" s="60">
        <f t="shared" ref="F18:H18" si="12">F19</f>
        <v>627787</v>
      </c>
      <c r="G18" s="60">
        <f t="shared" si="12"/>
        <v>-11996</v>
      </c>
      <c r="H18" s="60">
        <f t="shared" si="12"/>
        <v>615791</v>
      </c>
    </row>
    <row r="19" spans="2:8" s="50" customFormat="1" ht="30" customHeight="1" x14ac:dyDescent="0.25">
      <c r="B19" s="45"/>
      <c r="C19" s="46"/>
      <c r="D19" s="47">
        <v>3111</v>
      </c>
      <c r="E19" s="49" t="s">
        <v>27</v>
      </c>
      <c r="F19" s="71">
        <v>627787</v>
      </c>
      <c r="G19" s="71">
        <v>-11996</v>
      </c>
      <c r="H19" s="71">
        <f>F19+G19</f>
        <v>615791</v>
      </c>
    </row>
    <row r="20" spans="2:8" s="40" customFormat="1" ht="30" customHeight="1" x14ac:dyDescent="0.25">
      <c r="B20" s="42"/>
      <c r="C20" s="43">
        <v>312</v>
      </c>
      <c r="D20" s="69"/>
      <c r="E20" s="44" t="s">
        <v>90</v>
      </c>
      <c r="F20" s="60">
        <f t="shared" ref="F20:H20" si="13">F21</f>
        <v>59015</v>
      </c>
      <c r="G20" s="60">
        <f t="shared" si="13"/>
        <v>0</v>
      </c>
      <c r="H20" s="60">
        <f t="shared" si="13"/>
        <v>59015</v>
      </c>
    </row>
    <row r="21" spans="2:8" s="50" customFormat="1" ht="30" customHeight="1" x14ac:dyDescent="0.25">
      <c r="B21" s="45"/>
      <c r="C21" s="46"/>
      <c r="D21" s="47">
        <v>3121</v>
      </c>
      <c r="E21" s="49" t="s">
        <v>90</v>
      </c>
      <c r="F21" s="71">
        <v>59015</v>
      </c>
      <c r="G21" s="71"/>
      <c r="H21" s="71">
        <f>F21+G21</f>
        <v>59015</v>
      </c>
    </row>
    <row r="22" spans="2:8" s="40" customFormat="1" ht="30" customHeight="1" x14ac:dyDescent="0.25">
      <c r="B22" s="42"/>
      <c r="C22" s="43">
        <v>313</v>
      </c>
      <c r="D22" s="39"/>
      <c r="E22" s="44" t="s">
        <v>156</v>
      </c>
      <c r="F22" s="60">
        <f t="shared" ref="F22" si="14">F23+F24</f>
        <v>157198</v>
      </c>
      <c r="G22" s="60">
        <f t="shared" ref="G22:H22" si="15">G23+G24</f>
        <v>-3004</v>
      </c>
      <c r="H22" s="60">
        <f t="shared" si="15"/>
        <v>154194</v>
      </c>
    </row>
    <row r="23" spans="2:8" s="50" customFormat="1" ht="30" customHeight="1" x14ac:dyDescent="0.25">
      <c r="B23" s="45"/>
      <c r="C23" s="46"/>
      <c r="D23" s="47">
        <v>3131</v>
      </c>
      <c r="E23" s="7" t="s">
        <v>241</v>
      </c>
      <c r="F23" s="71">
        <v>49595</v>
      </c>
      <c r="G23" s="71">
        <v>-947</v>
      </c>
      <c r="H23" s="71">
        <f>F23+G23</f>
        <v>48648</v>
      </c>
    </row>
    <row r="24" spans="2:8" s="50" customFormat="1" ht="30" customHeight="1" x14ac:dyDescent="0.25">
      <c r="B24" s="45"/>
      <c r="C24" s="46"/>
      <c r="D24" s="47">
        <v>3132</v>
      </c>
      <c r="E24" s="115" t="s">
        <v>240</v>
      </c>
      <c r="F24" s="71">
        <v>107603</v>
      </c>
      <c r="G24" s="71">
        <v>-2057</v>
      </c>
      <c r="H24" s="71">
        <f>F24+G24</f>
        <v>105546</v>
      </c>
    </row>
    <row r="25" spans="2:8" s="54" customFormat="1" ht="30" customHeight="1" x14ac:dyDescent="0.25">
      <c r="B25" s="51">
        <v>32</v>
      </c>
      <c r="C25" s="52"/>
      <c r="D25" s="53"/>
      <c r="E25" s="70" t="s">
        <v>14</v>
      </c>
      <c r="F25" s="59">
        <f>F26+F31+F38+F48+F50</f>
        <v>60000.35</v>
      </c>
      <c r="G25" s="59">
        <f t="shared" ref="G25" si="16">G26+G31+G38+G48+G50</f>
        <v>15000</v>
      </c>
      <c r="H25" s="59">
        <f>H26+H31+H38+H48+H50</f>
        <v>75000.350000000006</v>
      </c>
    </row>
    <row r="26" spans="2:8" s="40" customFormat="1" ht="30" customHeight="1" x14ac:dyDescent="0.25">
      <c r="B26" s="42"/>
      <c r="C26" s="43">
        <v>321</v>
      </c>
      <c r="D26" s="39"/>
      <c r="E26" s="44" t="s">
        <v>28</v>
      </c>
      <c r="F26" s="60">
        <f t="shared" ref="F26" si="17">F27+F28+F29+F30</f>
        <v>16510.349999999999</v>
      </c>
      <c r="G26" s="60">
        <f t="shared" ref="G26:H26" si="18">G27+G28+G29+G30</f>
        <v>0</v>
      </c>
      <c r="H26" s="60">
        <f t="shared" si="18"/>
        <v>16510.349999999999</v>
      </c>
    </row>
    <row r="27" spans="2:8" s="50" customFormat="1" ht="30" customHeight="1" x14ac:dyDescent="0.25">
      <c r="B27" s="45"/>
      <c r="C27" s="46"/>
      <c r="D27" s="47">
        <v>3211</v>
      </c>
      <c r="E27" s="49" t="s">
        <v>29</v>
      </c>
      <c r="F27" s="71">
        <v>3185.35</v>
      </c>
      <c r="G27" s="71"/>
      <c r="H27" s="71">
        <f t="shared" ref="H27:H30" si="19">F27+G27</f>
        <v>3185.35</v>
      </c>
    </row>
    <row r="28" spans="2:8" s="50" customFormat="1" ht="30" customHeight="1" x14ac:dyDescent="0.25">
      <c r="B28" s="45"/>
      <c r="C28" s="46"/>
      <c r="D28" s="47">
        <v>3212</v>
      </c>
      <c r="E28" s="73" t="s">
        <v>93</v>
      </c>
      <c r="F28" s="71">
        <v>12000</v>
      </c>
      <c r="G28" s="72"/>
      <c r="H28" s="71">
        <f t="shared" si="19"/>
        <v>12000</v>
      </c>
    </row>
    <row r="29" spans="2:8" s="50" customFormat="1" ht="30" customHeight="1" x14ac:dyDescent="0.25">
      <c r="B29" s="45"/>
      <c r="C29" s="46"/>
      <c r="D29" s="47">
        <v>3213</v>
      </c>
      <c r="E29" s="49" t="s">
        <v>94</v>
      </c>
      <c r="F29" s="71">
        <v>1325</v>
      </c>
      <c r="G29" s="72"/>
      <c r="H29" s="71">
        <f t="shared" si="19"/>
        <v>1325</v>
      </c>
    </row>
    <row r="30" spans="2:8" s="50" customFormat="1" ht="30" customHeight="1" x14ac:dyDescent="0.25">
      <c r="B30" s="45"/>
      <c r="C30" s="46"/>
      <c r="D30" s="47">
        <v>3214</v>
      </c>
      <c r="E30" s="73" t="s">
        <v>95</v>
      </c>
      <c r="F30" s="71"/>
      <c r="G30" s="72"/>
      <c r="H30" s="71">
        <f t="shared" si="19"/>
        <v>0</v>
      </c>
    </row>
    <row r="31" spans="2:8" s="40" customFormat="1" ht="30" customHeight="1" x14ac:dyDescent="0.25">
      <c r="B31" s="42"/>
      <c r="C31" s="43">
        <v>322</v>
      </c>
      <c r="D31" s="39"/>
      <c r="E31" s="44" t="s">
        <v>154</v>
      </c>
      <c r="F31" s="60">
        <f t="shared" ref="F31" si="20">F32+F33+F34+F35+F36+F37</f>
        <v>26249</v>
      </c>
      <c r="G31" s="60">
        <f t="shared" ref="G31:H31" si="21">G32+G33+G34+G35+G36+G37</f>
        <v>0</v>
      </c>
      <c r="H31" s="60">
        <f t="shared" si="21"/>
        <v>26249</v>
      </c>
    </row>
    <row r="32" spans="2:8" s="50" customFormat="1" ht="30" customHeight="1" x14ac:dyDescent="0.25">
      <c r="B32" s="45"/>
      <c r="C32" s="46"/>
      <c r="D32" s="47">
        <v>3221</v>
      </c>
      <c r="E32" s="49" t="s">
        <v>165</v>
      </c>
      <c r="F32" s="71">
        <v>3053</v>
      </c>
      <c r="G32" s="71"/>
      <c r="H32" s="71">
        <f t="shared" ref="H32:H37" si="22">F32+G32</f>
        <v>3053</v>
      </c>
    </row>
    <row r="33" spans="2:8" s="50" customFormat="1" ht="30" customHeight="1" x14ac:dyDescent="0.25">
      <c r="B33" s="45"/>
      <c r="C33" s="46"/>
      <c r="D33" s="47">
        <v>3222</v>
      </c>
      <c r="E33" s="49" t="s">
        <v>97</v>
      </c>
      <c r="F33" s="71">
        <v>929</v>
      </c>
      <c r="G33" s="71"/>
      <c r="H33" s="71">
        <f t="shared" si="22"/>
        <v>929</v>
      </c>
    </row>
    <row r="34" spans="2:8" s="50" customFormat="1" ht="30" customHeight="1" x14ac:dyDescent="0.25">
      <c r="B34" s="45"/>
      <c r="C34" s="46"/>
      <c r="D34" s="47">
        <v>3223</v>
      </c>
      <c r="E34" s="49" t="s">
        <v>98</v>
      </c>
      <c r="F34" s="71">
        <v>13000</v>
      </c>
      <c r="G34" s="71"/>
      <c r="H34" s="71">
        <f t="shared" si="22"/>
        <v>13000</v>
      </c>
    </row>
    <row r="35" spans="2:8" s="50" customFormat="1" ht="30" customHeight="1" x14ac:dyDescent="0.25">
      <c r="B35" s="45"/>
      <c r="C35" s="46"/>
      <c r="D35" s="47">
        <v>3224</v>
      </c>
      <c r="E35" s="73" t="s">
        <v>157</v>
      </c>
      <c r="F35" s="71">
        <v>4645</v>
      </c>
      <c r="G35" s="71"/>
      <c r="H35" s="71">
        <f t="shared" si="22"/>
        <v>4645</v>
      </c>
    </row>
    <row r="36" spans="2:8" s="50" customFormat="1" ht="30" customHeight="1" x14ac:dyDescent="0.25">
      <c r="B36" s="45"/>
      <c r="C36" s="46"/>
      <c r="D36" s="47">
        <v>3225</v>
      </c>
      <c r="E36" s="49" t="s">
        <v>100</v>
      </c>
      <c r="F36" s="71">
        <v>1922</v>
      </c>
      <c r="G36" s="71"/>
      <c r="H36" s="71">
        <f t="shared" si="22"/>
        <v>1922</v>
      </c>
    </row>
    <row r="37" spans="2:8" s="50" customFormat="1" ht="30" customHeight="1" x14ac:dyDescent="0.25">
      <c r="B37" s="45"/>
      <c r="C37" s="46"/>
      <c r="D37" s="47">
        <v>3227</v>
      </c>
      <c r="E37" s="49" t="s">
        <v>101</v>
      </c>
      <c r="F37" s="71">
        <v>2700</v>
      </c>
      <c r="G37" s="72"/>
      <c r="H37" s="71">
        <f t="shared" si="22"/>
        <v>2700</v>
      </c>
    </row>
    <row r="38" spans="2:8" s="40" customFormat="1" ht="30" customHeight="1" x14ac:dyDescent="0.25">
      <c r="B38" s="42"/>
      <c r="C38" s="43">
        <v>323</v>
      </c>
      <c r="D38" s="39"/>
      <c r="E38" s="44" t="s">
        <v>102</v>
      </c>
      <c r="F38" s="60">
        <f>F39+F40+F41+F42+F43+F44+F45+F46+F47</f>
        <v>11799</v>
      </c>
      <c r="G38" s="60">
        <f t="shared" ref="G38" si="23">G39+G40+G41+G42+G43+G44+G45+G46+G47</f>
        <v>15000</v>
      </c>
      <c r="H38" s="60">
        <f>H39+H40+H41+H42+H43+H44+H45+H46+H47</f>
        <v>26799</v>
      </c>
    </row>
    <row r="39" spans="2:8" s="50" customFormat="1" ht="30" customHeight="1" x14ac:dyDescent="0.25">
      <c r="B39" s="45"/>
      <c r="C39" s="46"/>
      <c r="D39" s="47">
        <v>3231</v>
      </c>
      <c r="E39" s="49" t="s">
        <v>104</v>
      </c>
      <c r="F39" s="71">
        <v>2500</v>
      </c>
      <c r="G39" s="71"/>
      <c r="H39" s="71">
        <f t="shared" ref="H39:H47" si="24">F39+G39</f>
        <v>2500</v>
      </c>
    </row>
    <row r="40" spans="2:8" s="50" customFormat="1" ht="30" customHeight="1" x14ac:dyDescent="0.25">
      <c r="B40" s="45"/>
      <c r="C40" s="46"/>
      <c r="D40" s="47">
        <v>3232</v>
      </c>
      <c r="E40" s="49" t="s">
        <v>105</v>
      </c>
      <c r="F40" s="71">
        <v>3982</v>
      </c>
      <c r="G40" s="71">
        <v>15000</v>
      </c>
      <c r="H40" s="71">
        <f t="shared" si="24"/>
        <v>18982</v>
      </c>
    </row>
    <row r="41" spans="2:8" s="50" customFormat="1" ht="30" customHeight="1" x14ac:dyDescent="0.25">
      <c r="B41" s="45"/>
      <c r="C41" s="46"/>
      <c r="D41" s="47">
        <v>3233</v>
      </c>
      <c r="E41" s="49" t="s">
        <v>106</v>
      </c>
      <c r="F41" s="71">
        <v>332</v>
      </c>
      <c r="G41" s="71"/>
      <c r="H41" s="71">
        <f t="shared" si="24"/>
        <v>332</v>
      </c>
    </row>
    <row r="42" spans="2:8" s="50" customFormat="1" ht="30" customHeight="1" x14ac:dyDescent="0.25">
      <c r="B42" s="45"/>
      <c r="C42" s="46"/>
      <c r="D42" s="47">
        <v>3234</v>
      </c>
      <c r="E42" s="49" t="s">
        <v>107</v>
      </c>
      <c r="F42" s="71">
        <v>995</v>
      </c>
      <c r="G42" s="71"/>
      <c r="H42" s="71">
        <f t="shared" si="24"/>
        <v>995</v>
      </c>
    </row>
    <row r="43" spans="2:8" s="50" customFormat="1" ht="30" customHeight="1" x14ac:dyDescent="0.25">
      <c r="B43" s="45"/>
      <c r="C43" s="46"/>
      <c r="D43" s="47">
        <v>3235</v>
      </c>
      <c r="E43" s="49" t="s">
        <v>108</v>
      </c>
      <c r="F43" s="71"/>
      <c r="G43" s="71"/>
      <c r="H43" s="71">
        <f t="shared" si="24"/>
        <v>0</v>
      </c>
    </row>
    <row r="44" spans="2:8" s="50" customFormat="1" ht="30" customHeight="1" x14ac:dyDescent="0.25">
      <c r="B44" s="45"/>
      <c r="C44" s="46"/>
      <c r="D44" s="47">
        <v>3236</v>
      </c>
      <c r="E44" s="73" t="s">
        <v>158</v>
      </c>
      <c r="F44" s="71">
        <v>133</v>
      </c>
      <c r="G44" s="71"/>
      <c r="H44" s="71">
        <f t="shared" si="24"/>
        <v>133</v>
      </c>
    </row>
    <row r="45" spans="2:8" s="50" customFormat="1" ht="30" customHeight="1" x14ac:dyDescent="0.25">
      <c r="B45" s="45"/>
      <c r="C45" s="46"/>
      <c r="D45" s="47">
        <v>3237</v>
      </c>
      <c r="E45" s="49" t="s">
        <v>112</v>
      </c>
      <c r="F45" s="71">
        <v>796</v>
      </c>
      <c r="G45" s="71"/>
      <c r="H45" s="71">
        <f t="shared" si="24"/>
        <v>796</v>
      </c>
    </row>
    <row r="46" spans="2:8" s="50" customFormat="1" ht="30" customHeight="1" x14ac:dyDescent="0.25">
      <c r="B46" s="45"/>
      <c r="C46" s="46"/>
      <c r="D46" s="47">
        <v>3238</v>
      </c>
      <c r="E46" s="49" t="s">
        <v>110</v>
      </c>
      <c r="F46" s="71">
        <v>2000</v>
      </c>
      <c r="G46" s="71"/>
      <c r="H46" s="71">
        <f t="shared" si="24"/>
        <v>2000</v>
      </c>
    </row>
    <row r="47" spans="2:8" s="50" customFormat="1" ht="30" customHeight="1" x14ac:dyDescent="0.25">
      <c r="B47" s="45"/>
      <c r="C47" s="46"/>
      <c r="D47" s="47">
        <v>3239</v>
      </c>
      <c r="E47" s="49" t="s">
        <v>111</v>
      </c>
      <c r="F47" s="71">
        <v>1061</v>
      </c>
      <c r="G47" s="71"/>
      <c r="H47" s="71">
        <f t="shared" si="24"/>
        <v>1061</v>
      </c>
    </row>
    <row r="48" spans="2:8" s="40" customFormat="1" ht="30" customHeight="1" x14ac:dyDescent="0.25">
      <c r="B48" s="42"/>
      <c r="C48" s="43">
        <v>324</v>
      </c>
      <c r="D48" s="39"/>
      <c r="E48" s="57" t="s">
        <v>103</v>
      </c>
      <c r="F48" s="60">
        <f t="shared" ref="F48:H48" si="25">F49</f>
        <v>0</v>
      </c>
      <c r="G48" s="60">
        <f t="shared" si="25"/>
        <v>0</v>
      </c>
      <c r="H48" s="60">
        <f t="shared" si="25"/>
        <v>0</v>
      </c>
    </row>
    <row r="49" spans="1:8" s="50" customFormat="1" ht="30" customHeight="1" x14ac:dyDescent="0.25">
      <c r="B49" s="45"/>
      <c r="C49" s="46"/>
      <c r="D49" s="47">
        <v>3241</v>
      </c>
      <c r="E49" s="73" t="s">
        <v>103</v>
      </c>
      <c r="F49" s="71"/>
      <c r="G49" s="72"/>
      <c r="H49" s="71">
        <f>F49+G49</f>
        <v>0</v>
      </c>
    </row>
    <row r="50" spans="1:8" s="40" customFormat="1" ht="30" customHeight="1" x14ac:dyDescent="0.25">
      <c r="B50" s="42"/>
      <c r="C50" s="43">
        <v>329</v>
      </c>
      <c r="D50" s="39"/>
      <c r="E50" s="44" t="s">
        <v>159</v>
      </c>
      <c r="F50" s="60">
        <f t="shared" ref="F50" si="26">F51+F52+F53+F54+F55+F56+F57</f>
        <v>5442</v>
      </c>
      <c r="G50" s="60">
        <f t="shared" ref="G50:H50" si="27">G51+G52+G53+G54+G55+G56+G57</f>
        <v>0</v>
      </c>
      <c r="H50" s="60">
        <f t="shared" si="27"/>
        <v>5442</v>
      </c>
    </row>
    <row r="51" spans="1:8" s="50" customFormat="1" ht="30" customHeight="1" x14ac:dyDescent="0.25">
      <c r="B51" s="45"/>
      <c r="C51" s="46"/>
      <c r="D51" s="47">
        <v>3291</v>
      </c>
      <c r="E51" s="73" t="s">
        <v>160</v>
      </c>
      <c r="F51" s="71"/>
      <c r="G51" s="72"/>
      <c r="H51" s="71">
        <f t="shared" ref="H51:H57" si="28">F51+G51</f>
        <v>0</v>
      </c>
    </row>
    <row r="52" spans="1:8" s="50" customFormat="1" ht="30" customHeight="1" x14ac:dyDescent="0.25">
      <c r="B52" s="45"/>
      <c r="C52" s="46"/>
      <c r="D52" s="47">
        <v>3292</v>
      </c>
      <c r="E52" s="49" t="s">
        <v>115</v>
      </c>
      <c r="F52" s="71">
        <v>4380</v>
      </c>
      <c r="G52" s="71"/>
      <c r="H52" s="71">
        <f t="shared" si="28"/>
        <v>4380</v>
      </c>
    </row>
    <row r="53" spans="1:8" s="50" customFormat="1" ht="30" customHeight="1" x14ac:dyDescent="0.25">
      <c r="B53" s="45"/>
      <c r="C53" s="46"/>
      <c r="D53" s="47">
        <v>3293</v>
      </c>
      <c r="E53" s="49" t="s">
        <v>116</v>
      </c>
      <c r="F53" s="71"/>
      <c r="G53" s="71"/>
      <c r="H53" s="71">
        <f t="shared" si="28"/>
        <v>0</v>
      </c>
    </row>
    <row r="54" spans="1:8" s="50" customFormat="1" ht="30" customHeight="1" x14ac:dyDescent="0.25">
      <c r="B54" s="45"/>
      <c r="C54" s="46"/>
      <c r="D54" s="47">
        <v>3294</v>
      </c>
      <c r="E54" s="49" t="s">
        <v>117</v>
      </c>
      <c r="F54" s="71"/>
      <c r="G54" s="71"/>
      <c r="H54" s="71">
        <f t="shared" si="28"/>
        <v>0</v>
      </c>
    </row>
    <row r="55" spans="1:8" s="50" customFormat="1" ht="30" customHeight="1" x14ac:dyDescent="0.25">
      <c r="B55" s="45"/>
      <c r="C55" s="46"/>
      <c r="D55" s="47">
        <v>3295</v>
      </c>
      <c r="E55" s="49" t="s">
        <v>118</v>
      </c>
      <c r="F55" s="71"/>
      <c r="G55" s="71"/>
      <c r="H55" s="71">
        <f t="shared" si="28"/>
        <v>0</v>
      </c>
    </row>
    <row r="56" spans="1:8" s="50" customFormat="1" ht="30" customHeight="1" x14ac:dyDescent="0.25">
      <c r="B56" s="45"/>
      <c r="C56" s="46"/>
      <c r="D56" s="47">
        <v>3296</v>
      </c>
      <c r="E56" s="49" t="s">
        <v>119</v>
      </c>
      <c r="F56" s="71"/>
      <c r="G56" s="71"/>
      <c r="H56" s="71">
        <f t="shared" si="28"/>
        <v>0</v>
      </c>
    </row>
    <row r="57" spans="1:8" s="50" customFormat="1" ht="30" customHeight="1" x14ac:dyDescent="0.25">
      <c r="B57" s="45"/>
      <c r="C57" s="46"/>
      <c r="D57" s="47">
        <v>3299</v>
      </c>
      <c r="E57" s="49" t="s">
        <v>159</v>
      </c>
      <c r="F57" s="71">
        <v>1062</v>
      </c>
      <c r="G57" s="71"/>
      <c r="H57" s="71">
        <f t="shared" si="28"/>
        <v>1062</v>
      </c>
    </row>
    <row r="58" spans="1:8" s="54" customFormat="1" ht="30" customHeight="1" x14ac:dyDescent="0.25">
      <c r="B58" s="51">
        <v>34</v>
      </c>
      <c r="C58" s="52"/>
      <c r="D58" s="53"/>
      <c r="E58" s="70" t="s">
        <v>120</v>
      </c>
      <c r="F58" s="59">
        <f t="shared" ref="F58:H58" si="29">F59</f>
        <v>700</v>
      </c>
      <c r="G58" s="59">
        <f t="shared" si="29"/>
        <v>0</v>
      </c>
      <c r="H58" s="59">
        <f t="shared" si="29"/>
        <v>700</v>
      </c>
    </row>
    <row r="59" spans="1:8" s="40" customFormat="1" ht="30" customHeight="1" x14ac:dyDescent="0.25">
      <c r="B59" s="42"/>
      <c r="C59" s="43">
        <v>343</v>
      </c>
      <c r="D59" s="39"/>
      <c r="E59" s="44" t="s">
        <v>161</v>
      </c>
      <c r="F59" s="60">
        <f t="shared" ref="F59" si="30">F60+F61+F62</f>
        <v>700</v>
      </c>
      <c r="G59" s="60">
        <f t="shared" ref="G59:H59" si="31">G60+G61+G62</f>
        <v>0</v>
      </c>
      <c r="H59" s="60">
        <f t="shared" si="31"/>
        <v>700</v>
      </c>
    </row>
    <row r="60" spans="1:8" s="50" customFormat="1" ht="30" customHeight="1" x14ac:dyDescent="0.25">
      <c r="B60" s="45"/>
      <c r="C60" s="46"/>
      <c r="D60" s="47">
        <v>3431</v>
      </c>
      <c r="E60" s="49" t="s">
        <v>166</v>
      </c>
      <c r="F60" s="71">
        <v>700</v>
      </c>
      <c r="G60" s="71"/>
      <c r="H60" s="71">
        <f t="shared" ref="H60:H62" si="32">F60+G60</f>
        <v>700</v>
      </c>
    </row>
    <row r="61" spans="1:8" s="50" customFormat="1" ht="30" customHeight="1" x14ac:dyDescent="0.25">
      <c r="B61" s="45"/>
      <c r="C61" s="46"/>
      <c r="D61" s="47">
        <v>3433</v>
      </c>
      <c r="E61" s="49" t="s">
        <v>123</v>
      </c>
      <c r="F61" s="71"/>
      <c r="G61" s="71"/>
      <c r="H61" s="71">
        <f t="shared" si="32"/>
        <v>0</v>
      </c>
    </row>
    <row r="62" spans="1:8" s="50" customFormat="1" ht="30" customHeight="1" x14ac:dyDescent="0.25">
      <c r="B62" s="45"/>
      <c r="C62" s="46"/>
      <c r="D62" s="47">
        <v>3434</v>
      </c>
      <c r="E62" s="49" t="s">
        <v>124</v>
      </c>
      <c r="F62" s="71"/>
      <c r="G62" s="71"/>
      <c r="H62" s="71">
        <f t="shared" si="32"/>
        <v>0</v>
      </c>
    </row>
    <row r="63" spans="1:8" s="48" customFormat="1" ht="14.25" customHeight="1" x14ac:dyDescent="0.25">
      <c r="A63" s="48" t="s">
        <v>167</v>
      </c>
      <c r="B63" s="149" t="s">
        <v>184</v>
      </c>
      <c r="C63" s="150"/>
      <c r="D63" s="151"/>
      <c r="E63" s="88" t="s">
        <v>71</v>
      </c>
      <c r="F63" s="87">
        <f t="shared" ref="F63" si="33">F64+F71+F104</f>
        <v>0</v>
      </c>
      <c r="G63" s="87">
        <f t="shared" ref="G63:H63" si="34">G64+G71+G104</f>
        <v>0</v>
      </c>
      <c r="H63" s="87">
        <f t="shared" si="34"/>
        <v>0</v>
      </c>
    </row>
    <row r="64" spans="1:8" s="54" customFormat="1" ht="30" customHeight="1" x14ac:dyDescent="0.25">
      <c r="B64" s="155">
        <v>31</v>
      </c>
      <c r="C64" s="155"/>
      <c r="D64" s="155"/>
      <c r="E64" s="56" t="s">
        <v>5</v>
      </c>
      <c r="F64" s="59">
        <f t="shared" ref="F64" si="35">F65+F67+F69</f>
        <v>0</v>
      </c>
      <c r="G64" s="59">
        <f t="shared" ref="G64:H64" si="36">G65+G67+G69</f>
        <v>0</v>
      </c>
      <c r="H64" s="59">
        <f t="shared" si="36"/>
        <v>0</v>
      </c>
    </row>
    <row r="65" spans="2:8" s="40" customFormat="1" ht="30" customHeight="1" x14ac:dyDescent="0.25">
      <c r="B65" s="42"/>
      <c r="C65" s="43">
        <v>311</v>
      </c>
      <c r="D65" s="39"/>
      <c r="E65" s="41" t="s">
        <v>155</v>
      </c>
      <c r="F65" s="60">
        <f t="shared" ref="F65:H65" si="37">F66</f>
        <v>0</v>
      </c>
      <c r="G65" s="60">
        <f t="shared" si="37"/>
        <v>0</v>
      </c>
      <c r="H65" s="60">
        <f t="shared" si="37"/>
        <v>0</v>
      </c>
    </row>
    <row r="66" spans="2:8" s="50" customFormat="1" ht="30" customHeight="1" x14ac:dyDescent="0.25">
      <c r="B66" s="45"/>
      <c r="C66" s="46"/>
      <c r="D66" s="47">
        <v>3111</v>
      </c>
      <c r="E66" s="49" t="s">
        <v>27</v>
      </c>
      <c r="F66" s="71"/>
      <c r="G66" s="72"/>
      <c r="H66" s="72"/>
    </row>
    <row r="67" spans="2:8" s="40" customFormat="1" ht="30" customHeight="1" x14ac:dyDescent="0.25">
      <c r="B67" s="42"/>
      <c r="C67" s="43">
        <v>312</v>
      </c>
      <c r="D67" s="69"/>
      <c r="E67" s="44" t="s">
        <v>90</v>
      </c>
      <c r="F67" s="60">
        <f t="shared" ref="F67:H67" si="38">F68</f>
        <v>0</v>
      </c>
      <c r="G67" s="60">
        <f t="shared" si="38"/>
        <v>0</v>
      </c>
      <c r="H67" s="60">
        <f t="shared" si="38"/>
        <v>0</v>
      </c>
    </row>
    <row r="68" spans="2:8" s="50" customFormat="1" ht="30" customHeight="1" x14ac:dyDescent="0.25">
      <c r="B68" s="45"/>
      <c r="C68" s="46"/>
      <c r="D68" s="47">
        <v>3121</v>
      </c>
      <c r="E68" s="49" t="s">
        <v>90</v>
      </c>
      <c r="F68" s="71"/>
      <c r="G68" s="72"/>
      <c r="H68" s="72"/>
    </row>
    <row r="69" spans="2:8" s="40" customFormat="1" ht="30" customHeight="1" x14ac:dyDescent="0.25">
      <c r="B69" s="42"/>
      <c r="C69" s="43">
        <v>313</v>
      </c>
      <c r="D69" s="39"/>
      <c r="E69" s="44" t="s">
        <v>156</v>
      </c>
      <c r="F69" s="60">
        <f t="shared" ref="F69:H69" si="39">F70</f>
        <v>0</v>
      </c>
      <c r="G69" s="60">
        <f t="shared" si="39"/>
        <v>0</v>
      </c>
      <c r="H69" s="60">
        <f t="shared" si="39"/>
        <v>0</v>
      </c>
    </row>
    <row r="70" spans="2:8" s="50" customFormat="1" ht="30" customHeight="1" x14ac:dyDescent="0.25">
      <c r="B70" s="45"/>
      <c r="C70" s="46"/>
      <c r="D70" s="47">
        <v>3131</v>
      </c>
      <c r="E70" s="7" t="s">
        <v>153</v>
      </c>
      <c r="F70" s="71"/>
      <c r="G70" s="72"/>
      <c r="H70" s="72"/>
    </row>
    <row r="71" spans="2:8" s="54" customFormat="1" ht="30" customHeight="1" x14ac:dyDescent="0.25">
      <c r="B71" s="51">
        <v>32</v>
      </c>
      <c r="C71" s="52"/>
      <c r="D71" s="53"/>
      <c r="E71" s="70" t="s">
        <v>14</v>
      </c>
      <c r="F71" s="59">
        <f t="shared" ref="F71" si="40">F72+F77+F84+F94+F96</f>
        <v>0</v>
      </c>
      <c r="G71" s="59">
        <f t="shared" ref="G71:H71" si="41">G72+G77+G84+G94+G96</f>
        <v>0</v>
      </c>
      <c r="H71" s="59">
        <f t="shared" si="41"/>
        <v>0</v>
      </c>
    </row>
    <row r="72" spans="2:8" s="40" customFormat="1" ht="30" customHeight="1" x14ac:dyDescent="0.25">
      <c r="B72" s="42"/>
      <c r="C72" s="43">
        <v>321</v>
      </c>
      <c r="D72" s="39"/>
      <c r="E72" s="44" t="s">
        <v>28</v>
      </c>
      <c r="F72" s="60">
        <f t="shared" ref="F72" si="42">F73+F74+F75+F76</f>
        <v>0</v>
      </c>
      <c r="G72" s="60">
        <f t="shared" ref="G72:H72" si="43">G73+G74+G75+G76</f>
        <v>0</v>
      </c>
      <c r="H72" s="60">
        <f t="shared" si="43"/>
        <v>0</v>
      </c>
    </row>
    <row r="73" spans="2:8" s="50" customFormat="1" ht="30" customHeight="1" x14ac:dyDescent="0.25">
      <c r="B73" s="45"/>
      <c r="C73" s="46"/>
      <c r="D73" s="47">
        <v>3211</v>
      </c>
      <c r="E73" s="49" t="s">
        <v>29</v>
      </c>
      <c r="F73" s="71"/>
      <c r="G73" s="72"/>
      <c r="H73" s="72"/>
    </row>
    <row r="74" spans="2:8" s="50" customFormat="1" ht="30" customHeight="1" x14ac:dyDescent="0.25">
      <c r="B74" s="45"/>
      <c r="C74" s="46"/>
      <c r="D74" s="47">
        <v>3212</v>
      </c>
      <c r="E74" s="73" t="s">
        <v>93</v>
      </c>
      <c r="F74" s="71"/>
      <c r="G74" s="71"/>
      <c r="H74" s="71"/>
    </row>
    <row r="75" spans="2:8" s="50" customFormat="1" ht="30" customHeight="1" x14ac:dyDescent="0.25">
      <c r="B75" s="45"/>
      <c r="C75" s="46"/>
      <c r="D75" s="47">
        <v>3213</v>
      </c>
      <c r="E75" s="49" t="s">
        <v>94</v>
      </c>
      <c r="F75" s="71"/>
      <c r="G75" s="72"/>
      <c r="H75" s="72"/>
    </row>
    <row r="76" spans="2:8" s="50" customFormat="1" ht="30" customHeight="1" x14ac:dyDescent="0.25">
      <c r="B76" s="45"/>
      <c r="C76" s="46"/>
      <c r="D76" s="47">
        <v>3214</v>
      </c>
      <c r="E76" s="73" t="s">
        <v>95</v>
      </c>
      <c r="F76" s="71"/>
      <c r="G76" s="72"/>
      <c r="H76" s="72"/>
    </row>
    <row r="77" spans="2:8" s="40" customFormat="1" ht="30" customHeight="1" x14ac:dyDescent="0.25">
      <c r="B77" s="42"/>
      <c r="C77" s="43">
        <v>322</v>
      </c>
      <c r="D77" s="39"/>
      <c r="E77" s="44" t="s">
        <v>154</v>
      </c>
      <c r="F77" s="60">
        <f t="shared" ref="F77" si="44">F78+F79+F80+F81+F82+F83</f>
        <v>0</v>
      </c>
      <c r="G77" s="60">
        <f t="shared" ref="G77:H77" si="45">G78+G79+G80+G81+G82+G83</f>
        <v>0</v>
      </c>
      <c r="H77" s="60">
        <f t="shared" si="45"/>
        <v>0</v>
      </c>
    </row>
    <row r="78" spans="2:8" s="50" customFormat="1" ht="30" customHeight="1" x14ac:dyDescent="0.25">
      <c r="B78" s="45"/>
      <c r="C78" s="46"/>
      <c r="D78" s="47">
        <v>3221</v>
      </c>
      <c r="E78" s="49" t="s">
        <v>165</v>
      </c>
      <c r="F78" s="71"/>
      <c r="G78" s="72"/>
      <c r="H78" s="72"/>
    </row>
    <row r="79" spans="2:8" s="50" customFormat="1" ht="30" customHeight="1" x14ac:dyDescent="0.25">
      <c r="B79" s="45"/>
      <c r="C79" s="46"/>
      <c r="D79" s="47">
        <v>3222</v>
      </c>
      <c r="E79" s="49" t="s">
        <v>97</v>
      </c>
      <c r="F79" s="71"/>
      <c r="G79" s="72"/>
      <c r="H79" s="72"/>
    </row>
    <row r="80" spans="2:8" s="50" customFormat="1" ht="30" customHeight="1" x14ac:dyDescent="0.25">
      <c r="B80" s="45"/>
      <c r="C80" s="46"/>
      <c r="D80" s="47">
        <v>3223</v>
      </c>
      <c r="E80" s="49" t="s">
        <v>98</v>
      </c>
      <c r="F80" s="71"/>
      <c r="G80" s="71"/>
      <c r="H80" s="71"/>
    </row>
    <row r="81" spans="2:8" s="50" customFormat="1" ht="30" customHeight="1" x14ac:dyDescent="0.25">
      <c r="B81" s="45"/>
      <c r="C81" s="46"/>
      <c r="D81" s="47">
        <v>3224</v>
      </c>
      <c r="E81" s="73" t="s">
        <v>157</v>
      </c>
      <c r="F81" s="71"/>
      <c r="G81" s="72"/>
      <c r="H81" s="72"/>
    </row>
    <row r="82" spans="2:8" s="50" customFormat="1" ht="30" customHeight="1" x14ac:dyDescent="0.25">
      <c r="B82" s="45"/>
      <c r="C82" s="46"/>
      <c r="D82" s="47">
        <v>3225</v>
      </c>
      <c r="E82" s="49" t="s">
        <v>100</v>
      </c>
      <c r="F82" s="71"/>
      <c r="G82" s="72"/>
      <c r="H82" s="72"/>
    </row>
    <row r="83" spans="2:8" s="50" customFormat="1" ht="30" customHeight="1" x14ac:dyDescent="0.25">
      <c r="B83" s="45"/>
      <c r="C83" s="46"/>
      <c r="D83" s="47">
        <v>3227</v>
      </c>
      <c r="E83" s="49" t="s">
        <v>101</v>
      </c>
      <c r="F83" s="71"/>
      <c r="G83" s="72"/>
      <c r="H83" s="72"/>
    </row>
    <row r="84" spans="2:8" s="40" customFormat="1" ht="30" customHeight="1" x14ac:dyDescent="0.25">
      <c r="B84" s="42"/>
      <c r="C84" s="43">
        <v>323</v>
      </c>
      <c r="D84" s="39"/>
      <c r="E84" s="44" t="s">
        <v>102</v>
      </c>
      <c r="F84" s="60">
        <f t="shared" ref="F84" si="46">F85+F86+F87+F88+F89+F90+F91+F92+F93</f>
        <v>0</v>
      </c>
      <c r="G84" s="60">
        <f t="shared" ref="G84:H84" si="47">G85+G86+G87+G88+G89+G90+G91+G92+G93</f>
        <v>0</v>
      </c>
      <c r="H84" s="60">
        <f t="shared" si="47"/>
        <v>0</v>
      </c>
    </row>
    <row r="85" spans="2:8" s="50" customFormat="1" ht="30" customHeight="1" x14ac:dyDescent="0.25">
      <c r="B85" s="45"/>
      <c r="C85" s="46"/>
      <c r="D85" s="47">
        <v>3231</v>
      </c>
      <c r="E85" s="49" t="s">
        <v>104</v>
      </c>
      <c r="F85" s="71"/>
      <c r="G85" s="72"/>
      <c r="H85" s="72"/>
    </row>
    <row r="86" spans="2:8" s="50" customFormat="1" ht="30" customHeight="1" x14ac:dyDescent="0.25">
      <c r="B86" s="45"/>
      <c r="C86" s="46"/>
      <c r="D86" s="47">
        <v>3232</v>
      </c>
      <c r="E86" s="49" t="s">
        <v>105</v>
      </c>
      <c r="F86" s="71"/>
      <c r="G86" s="72"/>
      <c r="H86" s="72"/>
    </row>
    <row r="87" spans="2:8" s="50" customFormat="1" ht="30" customHeight="1" x14ac:dyDescent="0.25">
      <c r="B87" s="45"/>
      <c r="C87" s="46"/>
      <c r="D87" s="47">
        <v>3233</v>
      </c>
      <c r="E87" s="49" t="s">
        <v>106</v>
      </c>
      <c r="F87" s="71"/>
      <c r="G87" s="72"/>
      <c r="H87" s="72"/>
    </row>
    <row r="88" spans="2:8" s="50" customFormat="1" ht="30" customHeight="1" x14ac:dyDescent="0.25">
      <c r="B88" s="45"/>
      <c r="C88" s="46"/>
      <c r="D88" s="47">
        <v>3234</v>
      </c>
      <c r="E88" s="49" t="s">
        <v>107</v>
      </c>
      <c r="F88" s="71"/>
      <c r="G88" s="72"/>
      <c r="H88" s="72"/>
    </row>
    <row r="89" spans="2:8" s="50" customFormat="1" ht="30" customHeight="1" x14ac:dyDescent="0.25">
      <c r="B89" s="45"/>
      <c r="C89" s="46"/>
      <c r="D89" s="47">
        <v>3235</v>
      </c>
      <c r="E89" s="49" t="s">
        <v>108</v>
      </c>
      <c r="F89" s="71"/>
      <c r="G89" s="72"/>
      <c r="H89" s="72"/>
    </row>
    <row r="90" spans="2:8" s="50" customFormat="1" ht="30" customHeight="1" x14ac:dyDescent="0.25">
      <c r="B90" s="45"/>
      <c r="C90" s="46"/>
      <c r="D90" s="47">
        <v>3236</v>
      </c>
      <c r="E90" s="73" t="s">
        <v>158</v>
      </c>
      <c r="F90" s="71"/>
      <c r="G90" s="72"/>
      <c r="H90" s="72"/>
    </row>
    <row r="91" spans="2:8" s="50" customFormat="1" ht="30" customHeight="1" x14ac:dyDescent="0.25">
      <c r="B91" s="45"/>
      <c r="C91" s="46"/>
      <c r="D91" s="47">
        <v>3237</v>
      </c>
      <c r="E91" s="49" t="s">
        <v>112</v>
      </c>
      <c r="F91" s="71"/>
      <c r="G91" s="72"/>
      <c r="H91" s="72"/>
    </row>
    <row r="92" spans="2:8" s="50" customFormat="1" ht="30" customHeight="1" x14ac:dyDescent="0.25">
      <c r="B92" s="45"/>
      <c r="C92" s="46"/>
      <c r="D92" s="47">
        <v>3238</v>
      </c>
      <c r="E92" s="49" t="s">
        <v>110</v>
      </c>
      <c r="F92" s="71"/>
      <c r="G92" s="72"/>
      <c r="H92" s="72"/>
    </row>
    <row r="93" spans="2:8" s="50" customFormat="1" ht="30" customHeight="1" x14ac:dyDescent="0.25">
      <c r="B93" s="45"/>
      <c r="C93" s="46"/>
      <c r="D93" s="47">
        <v>3239</v>
      </c>
      <c r="E93" s="49" t="s">
        <v>111</v>
      </c>
      <c r="F93" s="71"/>
      <c r="G93" s="72"/>
      <c r="H93" s="72"/>
    </row>
    <row r="94" spans="2:8" s="40" customFormat="1" ht="30" customHeight="1" x14ac:dyDescent="0.25">
      <c r="B94" s="42"/>
      <c r="C94" s="43">
        <v>324</v>
      </c>
      <c r="D94" s="39"/>
      <c r="E94" s="57" t="s">
        <v>103</v>
      </c>
      <c r="F94" s="60">
        <f t="shared" ref="F94:H94" si="48">F95</f>
        <v>0</v>
      </c>
      <c r="G94" s="60">
        <f t="shared" si="48"/>
        <v>0</v>
      </c>
      <c r="H94" s="60">
        <f t="shared" si="48"/>
        <v>0</v>
      </c>
    </row>
    <row r="95" spans="2:8" s="50" customFormat="1" ht="30" customHeight="1" x14ac:dyDescent="0.25">
      <c r="B95" s="45"/>
      <c r="C95" s="46"/>
      <c r="D95" s="47">
        <v>3241</v>
      </c>
      <c r="E95" s="73" t="s">
        <v>103</v>
      </c>
      <c r="F95" s="71"/>
      <c r="G95" s="72"/>
      <c r="H95" s="72"/>
    </row>
    <row r="96" spans="2:8" s="40" customFormat="1" ht="30" customHeight="1" x14ac:dyDescent="0.25">
      <c r="B96" s="42"/>
      <c r="C96" s="43">
        <v>329</v>
      </c>
      <c r="D96" s="39"/>
      <c r="E96" s="44" t="s">
        <v>159</v>
      </c>
      <c r="F96" s="60">
        <f t="shared" ref="F96" si="49">F97+F98+F99+F100+F101+F102+F103</f>
        <v>0</v>
      </c>
      <c r="G96" s="60">
        <f t="shared" ref="G96:H96" si="50">G97+G98+G99+G100+G101+G102+G103</f>
        <v>0</v>
      </c>
      <c r="H96" s="60">
        <f t="shared" si="50"/>
        <v>0</v>
      </c>
    </row>
    <row r="97" spans="1:8" s="50" customFormat="1" ht="30" customHeight="1" x14ac:dyDescent="0.25">
      <c r="B97" s="45"/>
      <c r="C97" s="46"/>
      <c r="D97" s="47">
        <v>3291</v>
      </c>
      <c r="E97" s="73" t="s">
        <v>160</v>
      </c>
      <c r="F97" s="71"/>
      <c r="G97" s="72"/>
      <c r="H97" s="72"/>
    </row>
    <row r="98" spans="1:8" s="50" customFormat="1" ht="30" customHeight="1" x14ac:dyDescent="0.25">
      <c r="B98" s="45"/>
      <c r="C98" s="46"/>
      <c r="D98" s="47">
        <v>3292</v>
      </c>
      <c r="E98" s="49" t="s">
        <v>115</v>
      </c>
      <c r="F98" s="71"/>
      <c r="G98" s="72"/>
      <c r="H98" s="72"/>
    </row>
    <row r="99" spans="1:8" s="50" customFormat="1" ht="30" customHeight="1" x14ac:dyDescent="0.25">
      <c r="B99" s="45"/>
      <c r="C99" s="46"/>
      <c r="D99" s="47">
        <v>3293</v>
      </c>
      <c r="E99" s="49" t="s">
        <v>116</v>
      </c>
      <c r="F99" s="71"/>
      <c r="G99" s="72"/>
      <c r="H99" s="72"/>
    </row>
    <row r="100" spans="1:8" s="50" customFormat="1" ht="30" customHeight="1" x14ac:dyDescent="0.25">
      <c r="B100" s="45"/>
      <c r="C100" s="46"/>
      <c r="D100" s="47">
        <v>3294</v>
      </c>
      <c r="E100" s="49" t="s">
        <v>117</v>
      </c>
      <c r="F100" s="71"/>
      <c r="G100" s="72"/>
      <c r="H100" s="72"/>
    </row>
    <row r="101" spans="1:8" s="50" customFormat="1" ht="30" customHeight="1" x14ac:dyDescent="0.25">
      <c r="B101" s="45"/>
      <c r="C101" s="46"/>
      <c r="D101" s="47">
        <v>3295</v>
      </c>
      <c r="E101" s="49" t="s">
        <v>118</v>
      </c>
      <c r="F101" s="71"/>
      <c r="G101" s="72"/>
      <c r="H101" s="72"/>
    </row>
    <row r="102" spans="1:8" s="50" customFormat="1" ht="30" customHeight="1" x14ac:dyDescent="0.25">
      <c r="B102" s="45"/>
      <c r="C102" s="46"/>
      <c r="D102" s="47">
        <v>3296</v>
      </c>
      <c r="E102" s="49" t="s">
        <v>119</v>
      </c>
      <c r="F102" s="71"/>
      <c r="G102" s="72"/>
      <c r="H102" s="72"/>
    </row>
    <row r="103" spans="1:8" s="50" customFormat="1" ht="30" customHeight="1" x14ac:dyDescent="0.25">
      <c r="B103" s="45"/>
      <c r="C103" s="46"/>
      <c r="D103" s="47">
        <v>3299</v>
      </c>
      <c r="E103" s="49" t="s">
        <v>159</v>
      </c>
      <c r="F103" s="71"/>
      <c r="G103" s="72"/>
      <c r="H103" s="72"/>
    </row>
    <row r="104" spans="1:8" s="54" customFormat="1" ht="30" customHeight="1" x14ac:dyDescent="0.25">
      <c r="B104" s="51">
        <v>34</v>
      </c>
      <c r="C104" s="52"/>
      <c r="D104" s="53"/>
      <c r="E104" s="70" t="s">
        <v>120</v>
      </c>
      <c r="F104" s="59">
        <f t="shared" ref="F104:H104" si="51">F105</f>
        <v>0</v>
      </c>
      <c r="G104" s="59">
        <f t="shared" si="51"/>
        <v>0</v>
      </c>
      <c r="H104" s="59">
        <f t="shared" si="51"/>
        <v>0</v>
      </c>
    </row>
    <row r="105" spans="1:8" s="40" customFormat="1" ht="30" customHeight="1" x14ac:dyDescent="0.25">
      <c r="B105" s="42"/>
      <c r="C105" s="43">
        <v>343</v>
      </c>
      <c r="D105" s="39"/>
      <c r="E105" s="44" t="s">
        <v>161</v>
      </c>
      <c r="F105" s="60">
        <f t="shared" ref="F105" si="52">F106+F107+F108</f>
        <v>0</v>
      </c>
      <c r="G105" s="60">
        <f t="shared" ref="G105:H105" si="53">G106+G107+G108</f>
        <v>0</v>
      </c>
      <c r="H105" s="60">
        <f t="shared" si="53"/>
        <v>0</v>
      </c>
    </row>
    <row r="106" spans="1:8" s="50" customFormat="1" ht="30" customHeight="1" x14ac:dyDescent="0.25">
      <c r="B106" s="45"/>
      <c r="C106" s="46"/>
      <c r="D106" s="47">
        <v>3431</v>
      </c>
      <c r="E106" s="49" t="s">
        <v>166</v>
      </c>
      <c r="F106" s="71"/>
      <c r="G106" s="71"/>
      <c r="H106" s="71"/>
    </row>
    <row r="107" spans="1:8" s="50" customFormat="1" ht="30" customHeight="1" x14ac:dyDescent="0.25">
      <c r="B107" s="45"/>
      <c r="C107" s="46"/>
      <c r="D107" s="47">
        <v>3433</v>
      </c>
      <c r="E107" s="49" t="s">
        <v>123</v>
      </c>
      <c r="F107" s="71"/>
      <c r="G107" s="71"/>
      <c r="H107" s="71"/>
    </row>
    <row r="108" spans="1:8" s="50" customFormat="1" ht="30" customHeight="1" x14ac:dyDescent="0.25">
      <c r="B108" s="45"/>
      <c r="C108" s="46"/>
      <c r="D108" s="47">
        <v>3434</v>
      </c>
      <c r="E108" s="49" t="s">
        <v>124</v>
      </c>
      <c r="F108" s="71"/>
      <c r="G108" s="71"/>
      <c r="H108" s="71"/>
    </row>
    <row r="109" spans="1:8" s="50" customFormat="1" ht="15" customHeight="1" x14ac:dyDescent="0.25">
      <c r="A109" s="50" t="s">
        <v>167</v>
      </c>
      <c r="B109" s="152" t="s">
        <v>145</v>
      </c>
      <c r="C109" s="153"/>
      <c r="D109" s="154"/>
      <c r="E109" s="88" t="s">
        <v>176</v>
      </c>
      <c r="F109" s="87">
        <f t="shared" ref="F109" si="54">F110+F118+F151</f>
        <v>20000</v>
      </c>
      <c r="G109" s="87">
        <f t="shared" ref="G109:H109" si="55">G110+G118+G151</f>
        <v>-7000</v>
      </c>
      <c r="H109" s="87">
        <f t="shared" si="55"/>
        <v>13000</v>
      </c>
    </row>
    <row r="110" spans="1:8" s="54" customFormat="1" ht="30" customHeight="1" x14ac:dyDescent="0.25">
      <c r="B110" s="155">
        <v>31</v>
      </c>
      <c r="C110" s="155"/>
      <c r="D110" s="155"/>
      <c r="E110" s="56" t="s">
        <v>5</v>
      </c>
      <c r="F110" s="59">
        <f t="shared" ref="F110" si="56">F111+F113+F115</f>
        <v>0</v>
      </c>
      <c r="G110" s="59">
        <f t="shared" ref="G110:H110" si="57">G111+G113+G115</f>
        <v>0</v>
      </c>
      <c r="H110" s="59">
        <f t="shared" si="57"/>
        <v>0</v>
      </c>
    </row>
    <row r="111" spans="1:8" s="40" customFormat="1" ht="30" customHeight="1" x14ac:dyDescent="0.25">
      <c r="B111" s="42"/>
      <c r="C111" s="43">
        <v>311</v>
      </c>
      <c r="D111" s="39"/>
      <c r="E111" s="41" t="s">
        <v>155</v>
      </c>
      <c r="F111" s="60">
        <f t="shared" ref="F111:H111" si="58">F112</f>
        <v>0</v>
      </c>
      <c r="G111" s="60">
        <f t="shared" si="58"/>
        <v>0</v>
      </c>
      <c r="H111" s="60">
        <f t="shared" si="58"/>
        <v>0</v>
      </c>
    </row>
    <row r="112" spans="1:8" s="50" customFormat="1" ht="30" customHeight="1" x14ac:dyDescent="0.25">
      <c r="B112" s="45"/>
      <c r="C112" s="46"/>
      <c r="D112" s="47">
        <v>3111</v>
      </c>
      <c r="E112" s="49" t="s">
        <v>27</v>
      </c>
      <c r="F112" s="71"/>
      <c r="G112" s="72"/>
      <c r="H112" s="71">
        <f>F112+G112</f>
        <v>0</v>
      </c>
    </row>
    <row r="113" spans="2:8" s="40" customFormat="1" ht="30" customHeight="1" x14ac:dyDescent="0.25">
      <c r="B113" s="42"/>
      <c r="C113" s="43">
        <v>312</v>
      </c>
      <c r="D113" s="69"/>
      <c r="E113" s="44" t="s">
        <v>90</v>
      </c>
      <c r="F113" s="60">
        <f t="shared" ref="F113:H113" si="59">F114</f>
        <v>0</v>
      </c>
      <c r="G113" s="60">
        <f t="shared" si="59"/>
        <v>0</v>
      </c>
      <c r="H113" s="60">
        <f t="shared" si="59"/>
        <v>0</v>
      </c>
    </row>
    <row r="114" spans="2:8" s="50" customFormat="1" ht="30" customHeight="1" x14ac:dyDescent="0.25">
      <c r="B114" s="45"/>
      <c r="C114" s="46"/>
      <c r="D114" s="47">
        <v>3121</v>
      </c>
      <c r="E114" s="49" t="s">
        <v>90</v>
      </c>
      <c r="F114" s="71"/>
      <c r="G114" s="72"/>
      <c r="H114" s="71">
        <f>F114+G114</f>
        <v>0</v>
      </c>
    </row>
    <row r="115" spans="2:8" s="40" customFormat="1" ht="30" customHeight="1" x14ac:dyDescent="0.25">
      <c r="B115" s="42"/>
      <c r="C115" s="43">
        <v>313</v>
      </c>
      <c r="D115" s="39"/>
      <c r="E115" s="44" t="s">
        <v>156</v>
      </c>
      <c r="F115" s="60">
        <f t="shared" ref="F115" si="60">F116+F117</f>
        <v>0</v>
      </c>
      <c r="G115" s="60">
        <f t="shared" ref="G115:H115" si="61">G116+G117</f>
        <v>0</v>
      </c>
      <c r="H115" s="60">
        <f t="shared" si="61"/>
        <v>0</v>
      </c>
    </row>
    <row r="116" spans="2:8" s="50" customFormat="1" ht="30" customHeight="1" x14ac:dyDescent="0.25">
      <c r="B116" s="45"/>
      <c r="C116" s="46"/>
      <c r="D116" s="47">
        <v>3131</v>
      </c>
      <c r="E116" s="7" t="s">
        <v>242</v>
      </c>
      <c r="F116" s="71"/>
      <c r="G116" s="72"/>
      <c r="H116" s="71">
        <f t="shared" ref="H116:H117" si="62">F116+G116</f>
        <v>0</v>
      </c>
    </row>
    <row r="117" spans="2:8" s="50" customFormat="1" ht="30" customHeight="1" x14ac:dyDescent="0.25">
      <c r="B117" s="45"/>
      <c r="C117" s="46"/>
      <c r="D117" s="47">
        <v>3132</v>
      </c>
      <c r="E117" s="7" t="s">
        <v>153</v>
      </c>
      <c r="F117" s="71"/>
      <c r="G117" s="71"/>
      <c r="H117" s="71">
        <f t="shared" si="62"/>
        <v>0</v>
      </c>
    </row>
    <row r="118" spans="2:8" s="54" customFormat="1" ht="30" customHeight="1" x14ac:dyDescent="0.25">
      <c r="B118" s="51">
        <v>32</v>
      </c>
      <c r="C118" s="52"/>
      <c r="D118" s="53"/>
      <c r="E118" s="70" t="s">
        <v>14</v>
      </c>
      <c r="F118" s="59">
        <f t="shared" ref="F118" si="63">F119+F124+F131+F141+F143</f>
        <v>20000</v>
      </c>
      <c r="G118" s="59">
        <f t="shared" ref="G118:H118" si="64">G119+G124+G131+G141+G143</f>
        <v>-7000</v>
      </c>
      <c r="H118" s="59">
        <f t="shared" si="64"/>
        <v>13000</v>
      </c>
    </row>
    <row r="119" spans="2:8" s="40" customFormat="1" ht="30" customHeight="1" x14ac:dyDescent="0.25">
      <c r="B119" s="42"/>
      <c r="C119" s="43">
        <v>321</v>
      </c>
      <c r="D119" s="39"/>
      <c r="E119" s="44" t="s">
        <v>28</v>
      </c>
      <c r="F119" s="60">
        <f t="shared" ref="F119" si="65">F120+F121+F122+F123</f>
        <v>711</v>
      </c>
      <c r="G119" s="60">
        <f t="shared" ref="G119:H119" si="66">G120+G121+G122+G123</f>
        <v>0</v>
      </c>
      <c r="H119" s="60">
        <f t="shared" si="66"/>
        <v>711</v>
      </c>
    </row>
    <row r="120" spans="2:8" s="50" customFormat="1" ht="30" customHeight="1" x14ac:dyDescent="0.25">
      <c r="B120" s="45"/>
      <c r="C120" s="46"/>
      <c r="D120" s="47">
        <v>3211</v>
      </c>
      <c r="E120" s="49" t="s">
        <v>29</v>
      </c>
      <c r="F120" s="71">
        <v>211</v>
      </c>
      <c r="G120" s="72"/>
      <c r="H120" s="71">
        <f t="shared" ref="H120:H123" si="67">F120+G120</f>
        <v>211</v>
      </c>
    </row>
    <row r="121" spans="2:8" s="50" customFormat="1" ht="30" customHeight="1" x14ac:dyDescent="0.25">
      <c r="B121" s="45"/>
      <c r="C121" s="46"/>
      <c r="D121" s="47">
        <v>3212</v>
      </c>
      <c r="E121" s="73" t="s">
        <v>93</v>
      </c>
      <c r="F121" s="71"/>
      <c r="G121" s="72"/>
      <c r="H121" s="71">
        <f t="shared" si="67"/>
        <v>0</v>
      </c>
    </row>
    <row r="122" spans="2:8" s="50" customFormat="1" ht="30" customHeight="1" x14ac:dyDescent="0.25">
      <c r="B122" s="45"/>
      <c r="C122" s="46"/>
      <c r="D122" s="47">
        <v>3213</v>
      </c>
      <c r="E122" s="49" t="s">
        <v>94</v>
      </c>
      <c r="F122" s="71">
        <v>500</v>
      </c>
      <c r="G122" s="72"/>
      <c r="H122" s="71">
        <f t="shared" si="67"/>
        <v>500</v>
      </c>
    </row>
    <row r="123" spans="2:8" s="50" customFormat="1" ht="30" customHeight="1" x14ac:dyDescent="0.25">
      <c r="B123" s="45"/>
      <c r="C123" s="46"/>
      <c r="D123" s="47">
        <v>3214</v>
      </c>
      <c r="E123" s="73" t="s">
        <v>95</v>
      </c>
      <c r="F123" s="71"/>
      <c r="G123" s="72"/>
      <c r="H123" s="71">
        <f t="shared" si="67"/>
        <v>0</v>
      </c>
    </row>
    <row r="124" spans="2:8" s="40" customFormat="1" ht="30" customHeight="1" x14ac:dyDescent="0.25">
      <c r="B124" s="42"/>
      <c r="C124" s="43">
        <v>322</v>
      </c>
      <c r="D124" s="39"/>
      <c r="E124" s="44" t="s">
        <v>154</v>
      </c>
      <c r="F124" s="60">
        <f t="shared" ref="F124" si="68">F125+F126+F127+F128+F129+F130</f>
        <v>8262</v>
      </c>
      <c r="G124" s="60">
        <f t="shared" ref="G124:H124" si="69">G125+G126+G127+G128+G129+G130</f>
        <v>-4000</v>
      </c>
      <c r="H124" s="60">
        <f t="shared" si="69"/>
        <v>4262</v>
      </c>
    </row>
    <row r="125" spans="2:8" s="50" customFormat="1" ht="30" customHeight="1" x14ac:dyDescent="0.25">
      <c r="B125" s="45"/>
      <c r="C125" s="46"/>
      <c r="D125" s="47">
        <v>3221</v>
      </c>
      <c r="E125" s="49" t="s">
        <v>165</v>
      </c>
      <c r="F125" s="71">
        <v>300</v>
      </c>
      <c r="G125" s="72"/>
      <c r="H125" s="71">
        <f t="shared" ref="H125:H130" si="70">F125+G125</f>
        <v>300</v>
      </c>
    </row>
    <row r="126" spans="2:8" s="50" customFormat="1" ht="30" customHeight="1" x14ac:dyDescent="0.25">
      <c r="B126" s="45"/>
      <c r="C126" s="46"/>
      <c r="D126" s="47">
        <v>3222</v>
      </c>
      <c r="E126" s="49" t="s">
        <v>97</v>
      </c>
      <c r="F126" s="71">
        <v>400</v>
      </c>
      <c r="G126" s="72"/>
      <c r="H126" s="71">
        <f t="shared" si="70"/>
        <v>400</v>
      </c>
    </row>
    <row r="127" spans="2:8" s="50" customFormat="1" ht="30" customHeight="1" x14ac:dyDescent="0.25">
      <c r="B127" s="45"/>
      <c r="C127" s="46"/>
      <c r="D127" s="47">
        <v>3223</v>
      </c>
      <c r="E127" s="49" t="s">
        <v>98</v>
      </c>
      <c r="F127" s="71">
        <v>3000</v>
      </c>
      <c r="G127" s="72">
        <v>-2000</v>
      </c>
      <c r="H127" s="71">
        <f t="shared" si="70"/>
        <v>1000</v>
      </c>
    </row>
    <row r="128" spans="2:8" s="50" customFormat="1" ht="30" customHeight="1" x14ac:dyDescent="0.25">
      <c r="B128" s="45"/>
      <c r="C128" s="46"/>
      <c r="D128" s="47">
        <v>3224</v>
      </c>
      <c r="E128" s="73" t="s">
        <v>157</v>
      </c>
      <c r="F128" s="71">
        <v>3000</v>
      </c>
      <c r="G128" s="72">
        <v>-2000</v>
      </c>
      <c r="H128" s="71">
        <f t="shared" si="70"/>
        <v>1000</v>
      </c>
    </row>
    <row r="129" spans="2:8" s="50" customFormat="1" ht="30" customHeight="1" x14ac:dyDescent="0.25">
      <c r="B129" s="45"/>
      <c r="C129" s="46"/>
      <c r="D129" s="47">
        <v>3225</v>
      </c>
      <c r="E129" s="49" t="s">
        <v>100</v>
      </c>
      <c r="F129" s="71">
        <v>500</v>
      </c>
      <c r="G129" s="72"/>
      <c r="H129" s="71">
        <f t="shared" si="70"/>
        <v>500</v>
      </c>
    </row>
    <row r="130" spans="2:8" s="50" customFormat="1" ht="30" customHeight="1" x14ac:dyDescent="0.25">
      <c r="B130" s="45"/>
      <c r="C130" s="46"/>
      <c r="D130" s="47">
        <v>3227</v>
      </c>
      <c r="E130" s="49" t="s">
        <v>101</v>
      </c>
      <c r="F130" s="71">
        <v>1062</v>
      </c>
      <c r="G130" s="72"/>
      <c r="H130" s="71">
        <f t="shared" si="70"/>
        <v>1062</v>
      </c>
    </row>
    <row r="131" spans="2:8" s="40" customFormat="1" ht="30" customHeight="1" x14ac:dyDescent="0.25">
      <c r="B131" s="42"/>
      <c r="C131" s="43">
        <v>323</v>
      </c>
      <c r="D131" s="39"/>
      <c r="E131" s="44" t="s">
        <v>102</v>
      </c>
      <c r="F131" s="60">
        <f t="shared" ref="F131" si="71">F132+F133+F134+F135+F136+F137+F138+F139+F140</f>
        <v>7727</v>
      </c>
      <c r="G131" s="60">
        <f t="shared" ref="G131:H131" si="72">G132+G133+G134+G135+G136+G137+G138+G139+G140</f>
        <v>-3000</v>
      </c>
      <c r="H131" s="60">
        <f t="shared" si="72"/>
        <v>4727</v>
      </c>
    </row>
    <row r="132" spans="2:8" s="50" customFormat="1" ht="30" customHeight="1" x14ac:dyDescent="0.25">
      <c r="B132" s="45"/>
      <c r="C132" s="46"/>
      <c r="D132" s="47">
        <v>3231</v>
      </c>
      <c r="E132" s="49" t="s">
        <v>104</v>
      </c>
      <c r="F132" s="71">
        <v>1000</v>
      </c>
      <c r="G132" s="72"/>
      <c r="H132" s="71">
        <f t="shared" ref="H132:H140" si="73">F132+G132</f>
        <v>1000</v>
      </c>
    </row>
    <row r="133" spans="2:8" s="50" customFormat="1" ht="30" customHeight="1" x14ac:dyDescent="0.25">
      <c r="B133" s="45"/>
      <c r="C133" s="46"/>
      <c r="D133" s="47">
        <v>3232</v>
      </c>
      <c r="E133" s="49" t="s">
        <v>105</v>
      </c>
      <c r="F133" s="71">
        <v>5000</v>
      </c>
      <c r="G133" s="72">
        <v>-3000</v>
      </c>
      <c r="H133" s="71">
        <f t="shared" si="73"/>
        <v>2000</v>
      </c>
    </row>
    <row r="134" spans="2:8" s="50" customFormat="1" ht="30" customHeight="1" x14ac:dyDescent="0.25">
      <c r="B134" s="45"/>
      <c r="C134" s="46"/>
      <c r="D134" s="47">
        <v>3233</v>
      </c>
      <c r="E134" s="49" t="s">
        <v>106</v>
      </c>
      <c r="F134" s="71">
        <v>200</v>
      </c>
      <c r="G134" s="72"/>
      <c r="H134" s="71">
        <f t="shared" si="73"/>
        <v>200</v>
      </c>
    </row>
    <row r="135" spans="2:8" s="50" customFormat="1" ht="30" customHeight="1" x14ac:dyDescent="0.25">
      <c r="B135" s="45"/>
      <c r="C135" s="46"/>
      <c r="D135" s="47">
        <v>3234</v>
      </c>
      <c r="E135" s="49" t="s">
        <v>107</v>
      </c>
      <c r="F135" s="71">
        <v>132</v>
      </c>
      <c r="G135" s="72"/>
      <c r="H135" s="71">
        <f t="shared" si="73"/>
        <v>132</v>
      </c>
    </row>
    <row r="136" spans="2:8" s="50" customFormat="1" ht="30" customHeight="1" x14ac:dyDescent="0.25">
      <c r="B136" s="45"/>
      <c r="C136" s="46"/>
      <c r="D136" s="47">
        <v>3235</v>
      </c>
      <c r="E136" s="49" t="s">
        <v>108</v>
      </c>
      <c r="F136" s="71"/>
      <c r="G136" s="72"/>
      <c r="H136" s="71">
        <f t="shared" si="73"/>
        <v>0</v>
      </c>
    </row>
    <row r="137" spans="2:8" s="50" customFormat="1" ht="30" customHeight="1" x14ac:dyDescent="0.25">
      <c r="B137" s="45"/>
      <c r="C137" s="46"/>
      <c r="D137" s="47">
        <v>3236</v>
      </c>
      <c r="E137" s="73" t="s">
        <v>158</v>
      </c>
      <c r="F137" s="71">
        <v>200</v>
      </c>
      <c r="G137" s="72"/>
      <c r="H137" s="71">
        <f t="shared" si="73"/>
        <v>200</v>
      </c>
    </row>
    <row r="138" spans="2:8" s="50" customFormat="1" ht="30" customHeight="1" x14ac:dyDescent="0.25">
      <c r="B138" s="45"/>
      <c r="C138" s="46"/>
      <c r="D138" s="47">
        <v>3237</v>
      </c>
      <c r="E138" s="49" t="s">
        <v>112</v>
      </c>
      <c r="F138" s="71">
        <v>664</v>
      </c>
      <c r="G138" s="72"/>
      <c r="H138" s="71">
        <f t="shared" si="73"/>
        <v>664</v>
      </c>
    </row>
    <row r="139" spans="2:8" s="50" customFormat="1" ht="30" customHeight="1" x14ac:dyDescent="0.25">
      <c r="B139" s="45"/>
      <c r="C139" s="46"/>
      <c r="D139" s="47">
        <v>3238</v>
      </c>
      <c r="E139" s="49" t="s">
        <v>110</v>
      </c>
      <c r="F139" s="71">
        <v>133</v>
      </c>
      <c r="G139" s="72"/>
      <c r="H139" s="71">
        <f t="shared" si="73"/>
        <v>133</v>
      </c>
    </row>
    <row r="140" spans="2:8" s="50" customFormat="1" ht="30" customHeight="1" x14ac:dyDescent="0.25">
      <c r="B140" s="45"/>
      <c r="C140" s="46"/>
      <c r="D140" s="47">
        <v>3239</v>
      </c>
      <c r="E140" s="49" t="s">
        <v>111</v>
      </c>
      <c r="F140" s="71">
        <v>398</v>
      </c>
      <c r="G140" s="72"/>
      <c r="H140" s="71">
        <f t="shared" si="73"/>
        <v>398</v>
      </c>
    </row>
    <row r="141" spans="2:8" s="40" customFormat="1" ht="30" customHeight="1" x14ac:dyDescent="0.25">
      <c r="B141" s="42"/>
      <c r="C141" s="43">
        <v>324</v>
      </c>
      <c r="D141" s="39"/>
      <c r="E141" s="57" t="s">
        <v>103</v>
      </c>
      <c r="F141" s="60">
        <f t="shared" ref="F141:H141" si="74">F142</f>
        <v>0</v>
      </c>
      <c r="G141" s="60">
        <f t="shared" si="74"/>
        <v>0</v>
      </c>
      <c r="H141" s="60">
        <f t="shared" si="74"/>
        <v>0</v>
      </c>
    </row>
    <row r="142" spans="2:8" s="50" customFormat="1" ht="30" customHeight="1" x14ac:dyDescent="0.25">
      <c r="B142" s="45"/>
      <c r="C142" s="46"/>
      <c r="D142" s="47">
        <v>3241</v>
      </c>
      <c r="E142" s="73" t="s">
        <v>103</v>
      </c>
      <c r="F142" s="71"/>
      <c r="G142" s="72"/>
      <c r="H142" s="71">
        <f>F142+G142</f>
        <v>0</v>
      </c>
    </row>
    <row r="143" spans="2:8" s="40" customFormat="1" ht="30" customHeight="1" x14ac:dyDescent="0.25">
      <c r="B143" s="42"/>
      <c r="C143" s="43">
        <v>329</v>
      </c>
      <c r="D143" s="39"/>
      <c r="E143" s="44" t="s">
        <v>159</v>
      </c>
      <c r="F143" s="60">
        <f t="shared" ref="F143" si="75">F144+F145+F146+F147+F148+F149+F150</f>
        <v>3300</v>
      </c>
      <c r="G143" s="60">
        <f t="shared" ref="G143:H143" si="76">G144+G145+G146+G147+G148+G149+G150</f>
        <v>0</v>
      </c>
      <c r="H143" s="60">
        <f t="shared" si="76"/>
        <v>3300</v>
      </c>
    </row>
    <row r="144" spans="2:8" s="50" customFormat="1" ht="30" customHeight="1" x14ac:dyDescent="0.25">
      <c r="B144" s="45"/>
      <c r="C144" s="46"/>
      <c r="D144" s="47">
        <v>3291</v>
      </c>
      <c r="E144" s="73" t="s">
        <v>160</v>
      </c>
      <c r="F144" s="71"/>
      <c r="G144" s="72"/>
      <c r="H144" s="71">
        <f t="shared" ref="H144:H150" si="77">F144+G144</f>
        <v>0</v>
      </c>
    </row>
    <row r="145" spans="1:8" s="50" customFormat="1" ht="30" customHeight="1" x14ac:dyDescent="0.25">
      <c r="B145" s="45"/>
      <c r="C145" s="46"/>
      <c r="D145" s="47">
        <v>3292</v>
      </c>
      <c r="E145" s="49" t="s">
        <v>115</v>
      </c>
      <c r="F145" s="71">
        <v>1000</v>
      </c>
      <c r="G145" s="72"/>
      <c r="H145" s="71">
        <f t="shared" si="77"/>
        <v>1000</v>
      </c>
    </row>
    <row r="146" spans="1:8" s="50" customFormat="1" ht="30" customHeight="1" x14ac:dyDescent="0.25">
      <c r="B146" s="45"/>
      <c r="C146" s="46"/>
      <c r="D146" s="47">
        <v>3293</v>
      </c>
      <c r="E146" s="49" t="s">
        <v>116</v>
      </c>
      <c r="F146" s="71">
        <v>2000</v>
      </c>
      <c r="G146" s="72"/>
      <c r="H146" s="71">
        <f t="shared" si="77"/>
        <v>2000</v>
      </c>
    </row>
    <row r="147" spans="1:8" s="50" customFormat="1" ht="30" customHeight="1" x14ac:dyDescent="0.25">
      <c r="B147" s="45"/>
      <c r="C147" s="46"/>
      <c r="D147" s="47">
        <v>3294</v>
      </c>
      <c r="E147" s="49" t="s">
        <v>117</v>
      </c>
      <c r="F147" s="71"/>
      <c r="G147" s="72"/>
      <c r="H147" s="71">
        <f t="shared" si="77"/>
        <v>0</v>
      </c>
    </row>
    <row r="148" spans="1:8" s="50" customFormat="1" ht="30" customHeight="1" x14ac:dyDescent="0.25">
      <c r="B148" s="45"/>
      <c r="C148" s="46"/>
      <c r="D148" s="47">
        <v>3295</v>
      </c>
      <c r="E148" s="49" t="s">
        <v>118</v>
      </c>
      <c r="F148" s="71"/>
      <c r="G148" s="72"/>
      <c r="H148" s="71">
        <f t="shared" si="77"/>
        <v>0</v>
      </c>
    </row>
    <row r="149" spans="1:8" s="50" customFormat="1" ht="30" customHeight="1" x14ac:dyDescent="0.25">
      <c r="B149" s="45"/>
      <c r="C149" s="46"/>
      <c r="D149" s="47">
        <v>3296</v>
      </c>
      <c r="E149" s="49" t="s">
        <v>119</v>
      </c>
      <c r="F149" s="71"/>
      <c r="G149" s="72"/>
      <c r="H149" s="71">
        <f t="shared" si="77"/>
        <v>0</v>
      </c>
    </row>
    <row r="150" spans="1:8" s="50" customFormat="1" ht="30" customHeight="1" x14ac:dyDescent="0.25">
      <c r="B150" s="45"/>
      <c r="C150" s="46"/>
      <c r="D150" s="47">
        <v>3299</v>
      </c>
      <c r="E150" s="49" t="s">
        <v>159</v>
      </c>
      <c r="F150" s="71">
        <v>300</v>
      </c>
      <c r="G150" s="72"/>
      <c r="H150" s="71">
        <f t="shared" si="77"/>
        <v>300</v>
      </c>
    </row>
    <row r="151" spans="1:8" s="54" customFormat="1" ht="30" customHeight="1" x14ac:dyDescent="0.25">
      <c r="B151" s="51">
        <v>34</v>
      </c>
      <c r="C151" s="52"/>
      <c r="D151" s="53"/>
      <c r="E151" s="70" t="s">
        <v>120</v>
      </c>
      <c r="F151" s="59">
        <f t="shared" ref="F151:H151" si="78">F152</f>
        <v>0</v>
      </c>
      <c r="G151" s="59">
        <f t="shared" si="78"/>
        <v>0</v>
      </c>
      <c r="H151" s="59">
        <f t="shared" si="78"/>
        <v>0</v>
      </c>
    </row>
    <row r="152" spans="1:8" s="40" customFormat="1" ht="30" customHeight="1" x14ac:dyDescent="0.25">
      <c r="B152" s="42"/>
      <c r="C152" s="43">
        <v>343</v>
      </c>
      <c r="D152" s="39"/>
      <c r="E152" s="44" t="s">
        <v>161</v>
      </c>
      <c r="F152" s="60">
        <f t="shared" ref="F152" si="79">F153+F154+F155</f>
        <v>0</v>
      </c>
      <c r="G152" s="60">
        <f t="shared" ref="G152:H152" si="80">G153+G154+G155</f>
        <v>0</v>
      </c>
      <c r="H152" s="60">
        <f t="shared" si="80"/>
        <v>0</v>
      </c>
    </row>
    <row r="153" spans="1:8" s="50" customFormat="1" ht="30" customHeight="1" x14ac:dyDescent="0.25">
      <c r="B153" s="45"/>
      <c r="C153" s="46"/>
      <c r="D153" s="47">
        <v>3431</v>
      </c>
      <c r="E153" s="49" t="s">
        <v>166</v>
      </c>
      <c r="F153" s="71"/>
      <c r="G153" s="71"/>
      <c r="H153" s="71">
        <f t="shared" ref="H153:H155" si="81">F153+G153</f>
        <v>0</v>
      </c>
    </row>
    <row r="154" spans="1:8" s="50" customFormat="1" ht="30" customHeight="1" x14ac:dyDescent="0.25">
      <c r="B154" s="45"/>
      <c r="C154" s="46"/>
      <c r="D154" s="47">
        <v>3433</v>
      </c>
      <c r="E154" s="49" t="s">
        <v>123</v>
      </c>
      <c r="F154" s="71"/>
      <c r="G154" s="71"/>
      <c r="H154" s="71">
        <f t="shared" si="81"/>
        <v>0</v>
      </c>
    </row>
    <row r="155" spans="1:8" s="50" customFormat="1" ht="30" customHeight="1" x14ac:dyDescent="0.25">
      <c r="B155" s="45"/>
      <c r="C155" s="46"/>
      <c r="D155" s="47">
        <v>3434</v>
      </c>
      <c r="E155" s="49" t="s">
        <v>124</v>
      </c>
      <c r="F155" s="71"/>
      <c r="G155" s="71"/>
      <c r="H155" s="71">
        <f t="shared" si="81"/>
        <v>0</v>
      </c>
    </row>
    <row r="156" spans="1:8" s="50" customFormat="1" ht="15.75" customHeight="1" x14ac:dyDescent="0.25">
      <c r="A156" s="50" t="s">
        <v>167</v>
      </c>
      <c r="B156" s="152" t="s">
        <v>174</v>
      </c>
      <c r="C156" s="153"/>
      <c r="D156" s="154"/>
      <c r="E156" s="88" t="s">
        <v>149</v>
      </c>
      <c r="F156" s="87">
        <f t="shared" ref="F156" si="82">F157+F165+F198</f>
        <v>0</v>
      </c>
      <c r="G156" s="87">
        <f t="shared" ref="G156:H156" si="83">G157+G165+G198</f>
        <v>0</v>
      </c>
      <c r="H156" s="87">
        <f t="shared" si="83"/>
        <v>0</v>
      </c>
    </row>
    <row r="157" spans="1:8" s="54" customFormat="1" ht="30" customHeight="1" x14ac:dyDescent="0.25">
      <c r="B157" s="155">
        <v>31</v>
      </c>
      <c r="C157" s="155"/>
      <c r="D157" s="155"/>
      <c r="E157" s="56" t="s">
        <v>5</v>
      </c>
      <c r="F157" s="59">
        <f t="shared" ref="F157" si="84">F158+F160+F162</f>
        <v>0</v>
      </c>
      <c r="G157" s="59">
        <f t="shared" ref="G157:H157" si="85">G158+G160+G162</f>
        <v>0</v>
      </c>
      <c r="H157" s="59">
        <f t="shared" si="85"/>
        <v>0</v>
      </c>
    </row>
    <row r="158" spans="1:8" s="40" customFormat="1" ht="30" customHeight="1" x14ac:dyDescent="0.25">
      <c r="B158" s="42"/>
      <c r="C158" s="43">
        <v>311</v>
      </c>
      <c r="D158" s="39"/>
      <c r="E158" s="41" t="s">
        <v>155</v>
      </c>
      <c r="F158" s="60">
        <f t="shared" ref="F158:H158" si="86">F159</f>
        <v>0</v>
      </c>
      <c r="G158" s="60">
        <f t="shared" si="86"/>
        <v>0</v>
      </c>
      <c r="H158" s="60">
        <f t="shared" si="86"/>
        <v>0</v>
      </c>
    </row>
    <row r="159" spans="1:8" s="50" customFormat="1" ht="30" customHeight="1" x14ac:dyDescent="0.25">
      <c r="B159" s="45"/>
      <c r="C159" s="46"/>
      <c r="D159" s="47">
        <v>3111</v>
      </c>
      <c r="E159" s="49" t="s">
        <v>27</v>
      </c>
      <c r="F159" s="71"/>
      <c r="G159" s="72"/>
      <c r="H159" s="71">
        <f>F159+G159</f>
        <v>0</v>
      </c>
    </row>
    <row r="160" spans="1:8" s="40" customFormat="1" ht="30" customHeight="1" x14ac:dyDescent="0.25">
      <c r="B160" s="42"/>
      <c r="C160" s="43">
        <v>312</v>
      </c>
      <c r="D160" s="69"/>
      <c r="E160" s="44" t="s">
        <v>90</v>
      </c>
      <c r="F160" s="60">
        <f t="shared" ref="F160:H160" si="87">F161</f>
        <v>0</v>
      </c>
      <c r="G160" s="60">
        <f t="shared" si="87"/>
        <v>0</v>
      </c>
      <c r="H160" s="60">
        <f t="shared" si="87"/>
        <v>0</v>
      </c>
    </row>
    <row r="161" spans="2:8" s="50" customFormat="1" ht="30" customHeight="1" x14ac:dyDescent="0.25">
      <c r="B161" s="45"/>
      <c r="C161" s="46"/>
      <c r="D161" s="47">
        <v>3121</v>
      </c>
      <c r="E161" s="49" t="s">
        <v>90</v>
      </c>
      <c r="F161" s="71"/>
      <c r="G161" s="72"/>
      <c r="H161" s="71">
        <f>F161+G161</f>
        <v>0</v>
      </c>
    </row>
    <row r="162" spans="2:8" s="40" customFormat="1" ht="30" customHeight="1" x14ac:dyDescent="0.25">
      <c r="B162" s="42"/>
      <c r="C162" s="43">
        <v>313</v>
      </c>
      <c r="D162" s="39"/>
      <c r="E162" s="44" t="s">
        <v>156</v>
      </c>
      <c r="F162" s="60">
        <f t="shared" ref="F162" si="88">F163+F164</f>
        <v>0</v>
      </c>
      <c r="G162" s="60">
        <f t="shared" ref="G162:H162" si="89">G163+G164</f>
        <v>0</v>
      </c>
      <c r="H162" s="60">
        <f t="shared" si="89"/>
        <v>0</v>
      </c>
    </row>
    <row r="163" spans="2:8" s="40" customFormat="1" ht="30" customHeight="1" x14ac:dyDescent="0.25">
      <c r="B163" s="42"/>
      <c r="C163" s="43"/>
      <c r="D163" s="39">
        <v>3131</v>
      </c>
      <c r="E163" s="44" t="s">
        <v>241</v>
      </c>
      <c r="F163" s="116"/>
      <c r="G163" s="116"/>
      <c r="H163" s="71">
        <f t="shared" ref="H163:H164" si="90">F163+G163</f>
        <v>0</v>
      </c>
    </row>
    <row r="164" spans="2:8" s="50" customFormat="1" ht="30" customHeight="1" x14ac:dyDescent="0.25">
      <c r="B164" s="45"/>
      <c r="C164" s="46"/>
      <c r="D164" s="47">
        <v>3132</v>
      </c>
      <c r="E164" s="7" t="s">
        <v>153</v>
      </c>
      <c r="F164" s="71"/>
      <c r="G164" s="72"/>
      <c r="H164" s="71">
        <f t="shared" si="90"/>
        <v>0</v>
      </c>
    </row>
    <row r="165" spans="2:8" s="54" customFormat="1" ht="30" customHeight="1" x14ac:dyDescent="0.25">
      <c r="B165" s="51">
        <v>32</v>
      </c>
      <c r="C165" s="52"/>
      <c r="D165" s="53"/>
      <c r="E165" s="70" t="s">
        <v>14</v>
      </c>
      <c r="F165" s="59">
        <f t="shared" ref="F165" si="91">F166+F171+F178+F188+F190</f>
        <v>0</v>
      </c>
      <c r="G165" s="59">
        <f t="shared" ref="G165:H165" si="92">G166+G171+G178+G188+G190</f>
        <v>0</v>
      </c>
      <c r="H165" s="59">
        <f t="shared" si="92"/>
        <v>0</v>
      </c>
    </row>
    <row r="166" spans="2:8" s="40" customFormat="1" ht="30" customHeight="1" x14ac:dyDescent="0.25">
      <c r="B166" s="42"/>
      <c r="C166" s="43">
        <v>321</v>
      </c>
      <c r="D166" s="39"/>
      <c r="E166" s="44" t="s">
        <v>28</v>
      </c>
      <c r="F166" s="60">
        <f t="shared" ref="F166" si="93">F167+F168+F169+F170</f>
        <v>0</v>
      </c>
      <c r="G166" s="60">
        <f t="shared" ref="G166:H166" si="94">G167+G168+G169+G170</f>
        <v>0</v>
      </c>
      <c r="H166" s="60">
        <f t="shared" si="94"/>
        <v>0</v>
      </c>
    </row>
    <row r="167" spans="2:8" s="50" customFormat="1" ht="30" customHeight="1" x14ac:dyDescent="0.25">
      <c r="B167" s="45"/>
      <c r="C167" s="46"/>
      <c r="D167" s="47">
        <v>3211</v>
      </c>
      <c r="E167" s="49" t="s">
        <v>29</v>
      </c>
      <c r="F167" s="71"/>
      <c r="G167" s="72"/>
      <c r="H167" s="71">
        <f t="shared" ref="H167:H170" si="95">F167+G167</f>
        <v>0</v>
      </c>
    </row>
    <row r="168" spans="2:8" s="50" customFormat="1" ht="30" customHeight="1" x14ac:dyDescent="0.25">
      <c r="B168" s="45"/>
      <c r="C168" s="46"/>
      <c r="D168" s="47">
        <v>3212</v>
      </c>
      <c r="E168" s="73" t="s">
        <v>93</v>
      </c>
      <c r="F168" s="71"/>
      <c r="G168" s="72"/>
      <c r="H168" s="71">
        <f t="shared" si="95"/>
        <v>0</v>
      </c>
    </row>
    <row r="169" spans="2:8" s="50" customFormat="1" ht="30" customHeight="1" x14ac:dyDescent="0.25">
      <c r="B169" s="45"/>
      <c r="C169" s="46"/>
      <c r="D169" s="47">
        <v>3213</v>
      </c>
      <c r="E169" s="49" t="s">
        <v>94</v>
      </c>
      <c r="F169" s="71"/>
      <c r="G169" s="72"/>
      <c r="H169" s="71">
        <f t="shared" si="95"/>
        <v>0</v>
      </c>
    </row>
    <row r="170" spans="2:8" s="50" customFormat="1" ht="30" customHeight="1" x14ac:dyDescent="0.25">
      <c r="B170" s="45"/>
      <c r="C170" s="46"/>
      <c r="D170" s="47">
        <v>3214</v>
      </c>
      <c r="E170" s="73" t="s">
        <v>95</v>
      </c>
      <c r="F170" s="71"/>
      <c r="G170" s="72"/>
      <c r="H170" s="71">
        <f t="shared" si="95"/>
        <v>0</v>
      </c>
    </row>
    <row r="171" spans="2:8" s="40" customFormat="1" ht="30" customHeight="1" x14ac:dyDescent="0.25">
      <c r="B171" s="42"/>
      <c r="C171" s="43">
        <v>322</v>
      </c>
      <c r="D171" s="39"/>
      <c r="E171" s="44" t="s">
        <v>154</v>
      </c>
      <c r="F171" s="60">
        <f t="shared" ref="F171" si="96">F172+F173+F174+F175+F176+F177</f>
        <v>0</v>
      </c>
      <c r="G171" s="60">
        <f t="shared" ref="G171:H171" si="97">G172+G173+G174+G175+G176+G177</f>
        <v>0</v>
      </c>
      <c r="H171" s="60">
        <f t="shared" si="97"/>
        <v>0</v>
      </c>
    </row>
    <row r="172" spans="2:8" s="50" customFormat="1" ht="30" customHeight="1" x14ac:dyDescent="0.25">
      <c r="B172" s="45"/>
      <c r="C172" s="46"/>
      <c r="D172" s="47">
        <v>3221</v>
      </c>
      <c r="E172" s="49" t="s">
        <v>165</v>
      </c>
      <c r="F172" s="71"/>
      <c r="G172" s="72"/>
      <c r="H172" s="71">
        <f t="shared" ref="H172:H177" si="98">F172+G172</f>
        <v>0</v>
      </c>
    </row>
    <row r="173" spans="2:8" s="50" customFormat="1" ht="30" customHeight="1" x14ac:dyDescent="0.25">
      <c r="B173" s="45"/>
      <c r="C173" s="46"/>
      <c r="D173" s="47">
        <v>3222</v>
      </c>
      <c r="E173" s="49" t="s">
        <v>97</v>
      </c>
      <c r="F173" s="71"/>
      <c r="G173" s="72"/>
      <c r="H173" s="71">
        <f t="shared" si="98"/>
        <v>0</v>
      </c>
    </row>
    <row r="174" spans="2:8" s="50" customFormat="1" ht="30" customHeight="1" x14ac:dyDescent="0.25">
      <c r="B174" s="45"/>
      <c r="C174" s="46"/>
      <c r="D174" s="47">
        <v>3223</v>
      </c>
      <c r="E174" s="49" t="s">
        <v>98</v>
      </c>
      <c r="F174" s="71"/>
      <c r="G174" s="72"/>
      <c r="H174" s="71">
        <f t="shared" si="98"/>
        <v>0</v>
      </c>
    </row>
    <row r="175" spans="2:8" s="50" customFormat="1" ht="30" customHeight="1" x14ac:dyDescent="0.25">
      <c r="B175" s="45"/>
      <c r="C175" s="46"/>
      <c r="D175" s="47">
        <v>3224</v>
      </c>
      <c r="E175" s="73" t="s">
        <v>157</v>
      </c>
      <c r="F175" s="71"/>
      <c r="G175" s="72"/>
      <c r="H175" s="71">
        <f t="shared" si="98"/>
        <v>0</v>
      </c>
    </row>
    <row r="176" spans="2:8" s="50" customFormat="1" ht="30" customHeight="1" x14ac:dyDescent="0.25">
      <c r="B176" s="45"/>
      <c r="C176" s="46"/>
      <c r="D176" s="47">
        <v>3225</v>
      </c>
      <c r="E176" s="49" t="s">
        <v>100</v>
      </c>
      <c r="F176" s="71"/>
      <c r="G176" s="72"/>
      <c r="H176" s="71">
        <f t="shared" si="98"/>
        <v>0</v>
      </c>
    </row>
    <row r="177" spans="2:8" s="50" customFormat="1" ht="30" customHeight="1" x14ac:dyDescent="0.25">
      <c r="B177" s="45"/>
      <c r="C177" s="46"/>
      <c r="D177" s="47">
        <v>3227</v>
      </c>
      <c r="E177" s="49" t="s">
        <v>101</v>
      </c>
      <c r="F177" s="71"/>
      <c r="G177" s="72"/>
      <c r="H177" s="71">
        <f t="shared" si="98"/>
        <v>0</v>
      </c>
    </row>
    <row r="178" spans="2:8" s="40" customFormat="1" ht="30" customHeight="1" x14ac:dyDescent="0.25">
      <c r="B178" s="42"/>
      <c r="C178" s="43">
        <v>323</v>
      </c>
      <c r="D178" s="39"/>
      <c r="E178" s="44" t="s">
        <v>102</v>
      </c>
      <c r="F178" s="60">
        <f t="shared" ref="F178" si="99">F179+F180+F181+F182+F183+F184+F185+F186+F187</f>
        <v>0</v>
      </c>
      <c r="G178" s="60">
        <f t="shared" ref="G178:H178" si="100">G179+G180+G181+G182+G183+G184+G185+G186+G187</f>
        <v>0</v>
      </c>
      <c r="H178" s="60">
        <f t="shared" si="100"/>
        <v>0</v>
      </c>
    </row>
    <row r="179" spans="2:8" s="50" customFormat="1" ht="30" customHeight="1" x14ac:dyDescent="0.25">
      <c r="B179" s="45"/>
      <c r="C179" s="46"/>
      <c r="D179" s="47">
        <v>3231</v>
      </c>
      <c r="E179" s="49" t="s">
        <v>104</v>
      </c>
      <c r="F179" s="71"/>
      <c r="G179" s="72"/>
      <c r="H179" s="71">
        <f t="shared" ref="H179:H187" si="101">F179+G179</f>
        <v>0</v>
      </c>
    </row>
    <row r="180" spans="2:8" s="50" customFormat="1" ht="30" customHeight="1" x14ac:dyDescent="0.25">
      <c r="B180" s="45"/>
      <c r="C180" s="46"/>
      <c r="D180" s="47">
        <v>3232</v>
      </c>
      <c r="E180" s="49" t="s">
        <v>105</v>
      </c>
      <c r="F180" s="71"/>
      <c r="G180" s="72"/>
      <c r="H180" s="71">
        <f t="shared" si="101"/>
        <v>0</v>
      </c>
    </row>
    <row r="181" spans="2:8" s="50" customFormat="1" ht="30" customHeight="1" x14ac:dyDescent="0.25">
      <c r="B181" s="45"/>
      <c r="C181" s="46"/>
      <c r="D181" s="47">
        <v>3233</v>
      </c>
      <c r="E181" s="49" t="s">
        <v>106</v>
      </c>
      <c r="F181" s="71"/>
      <c r="G181" s="72"/>
      <c r="H181" s="71">
        <f t="shared" si="101"/>
        <v>0</v>
      </c>
    </row>
    <row r="182" spans="2:8" s="50" customFormat="1" ht="30" customHeight="1" x14ac:dyDescent="0.25">
      <c r="B182" s="45"/>
      <c r="C182" s="46"/>
      <c r="D182" s="47">
        <v>3234</v>
      </c>
      <c r="E182" s="49" t="s">
        <v>107</v>
      </c>
      <c r="F182" s="71"/>
      <c r="G182" s="72"/>
      <c r="H182" s="71">
        <f t="shared" si="101"/>
        <v>0</v>
      </c>
    </row>
    <row r="183" spans="2:8" s="50" customFormat="1" ht="30" customHeight="1" x14ac:dyDescent="0.25">
      <c r="B183" s="45"/>
      <c r="C183" s="46"/>
      <c r="D183" s="47">
        <v>3235</v>
      </c>
      <c r="E183" s="49" t="s">
        <v>108</v>
      </c>
      <c r="F183" s="71"/>
      <c r="G183" s="72"/>
      <c r="H183" s="71">
        <f t="shared" si="101"/>
        <v>0</v>
      </c>
    </row>
    <row r="184" spans="2:8" s="50" customFormat="1" ht="30" customHeight="1" x14ac:dyDescent="0.25">
      <c r="B184" s="45"/>
      <c r="C184" s="46"/>
      <c r="D184" s="47">
        <v>3236</v>
      </c>
      <c r="E184" s="73" t="s">
        <v>158</v>
      </c>
      <c r="F184" s="71"/>
      <c r="G184" s="72"/>
      <c r="H184" s="71">
        <f t="shared" si="101"/>
        <v>0</v>
      </c>
    </row>
    <row r="185" spans="2:8" s="50" customFormat="1" ht="30" customHeight="1" x14ac:dyDescent="0.25">
      <c r="B185" s="45"/>
      <c r="C185" s="46"/>
      <c r="D185" s="47">
        <v>3237</v>
      </c>
      <c r="E185" s="49" t="s">
        <v>112</v>
      </c>
      <c r="F185" s="71"/>
      <c r="G185" s="72"/>
      <c r="H185" s="71">
        <f t="shared" si="101"/>
        <v>0</v>
      </c>
    </row>
    <row r="186" spans="2:8" s="50" customFormat="1" ht="30" customHeight="1" x14ac:dyDescent="0.25">
      <c r="B186" s="45"/>
      <c r="C186" s="46"/>
      <c r="D186" s="47">
        <v>3238</v>
      </c>
      <c r="E186" s="49" t="s">
        <v>110</v>
      </c>
      <c r="F186" s="71"/>
      <c r="G186" s="72"/>
      <c r="H186" s="71">
        <f t="shared" si="101"/>
        <v>0</v>
      </c>
    </row>
    <row r="187" spans="2:8" s="50" customFormat="1" ht="30" customHeight="1" x14ac:dyDescent="0.25">
      <c r="B187" s="45"/>
      <c r="C187" s="46"/>
      <c r="D187" s="47">
        <v>3239</v>
      </c>
      <c r="E187" s="49" t="s">
        <v>111</v>
      </c>
      <c r="F187" s="71"/>
      <c r="G187" s="72"/>
      <c r="H187" s="71">
        <f t="shared" si="101"/>
        <v>0</v>
      </c>
    </row>
    <row r="188" spans="2:8" s="40" customFormat="1" ht="30" customHeight="1" x14ac:dyDescent="0.25">
      <c r="B188" s="42"/>
      <c r="C188" s="43">
        <v>324</v>
      </c>
      <c r="D188" s="39"/>
      <c r="E188" s="57" t="s">
        <v>103</v>
      </c>
      <c r="F188" s="60">
        <f t="shared" ref="F188:H188" si="102">F189</f>
        <v>0</v>
      </c>
      <c r="G188" s="60">
        <f t="shared" si="102"/>
        <v>0</v>
      </c>
      <c r="H188" s="60">
        <f t="shared" si="102"/>
        <v>0</v>
      </c>
    </row>
    <row r="189" spans="2:8" s="50" customFormat="1" ht="30" customHeight="1" x14ac:dyDescent="0.25">
      <c r="B189" s="45"/>
      <c r="C189" s="46"/>
      <c r="D189" s="47">
        <v>3241</v>
      </c>
      <c r="E189" s="73" t="s">
        <v>103</v>
      </c>
      <c r="F189" s="71"/>
      <c r="G189" s="72"/>
      <c r="H189" s="71">
        <f>F189+G189</f>
        <v>0</v>
      </c>
    </row>
    <row r="190" spans="2:8" s="40" customFormat="1" ht="30" customHeight="1" x14ac:dyDescent="0.25">
      <c r="B190" s="42"/>
      <c r="C190" s="43">
        <v>329</v>
      </c>
      <c r="D190" s="39"/>
      <c r="E190" s="44" t="s">
        <v>159</v>
      </c>
      <c r="F190" s="60">
        <f t="shared" ref="F190" si="103">F191+F192+F193+F194+F195+F196+F197</f>
        <v>0</v>
      </c>
      <c r="G190" s="60">
        <f t="shared" ref="G190:H190" si="104">G191+G192+G193+G194+G195+G196+G197</f>
        <v>0</v>
      </c>
      <c r="H190" s="60">
        <f t="shared" si="104"/>
        <v>0</v>
      </c>
    </row>
    <row r="191" spans="2:8" s="50" customFormat="1" ht="30" customHeight="1" x14ac:dyDescent="0.25">
      <c r="B191" s="45"/>
      <c r="C191" s="46"/>
      <c r="D191" s="47">
        <v>3291</v>
      </c>
      <c r="E191" s="73" t="s">
        <v>160</v>
      </c>
      <c r="F191" s="71"/>
      <c r="G191" s="72"/>
      <c r="H191" s="71">
        <f t="shared" ref="H191:H197" si="105">F191+G191</f>
        <v>0</v>
      </c>
    </row>
    <row r="192" spans="2:8" s="50" customFormat="1" ht="30" customHeight="1" x14ac:dyDescent="0.25">
      <c r="B192" s="45"/>
      <c r="C192" s="46"/>
      <c r="D192" s="47">
        <v>3292</v>
      </c>
      <c r="E192" s="49" t="s">
        <v>115</v>
      </c>
      <c r="F192" s="71"/>
      <c r="G192" s="72"/>
      <c r="H192" s="71">
        <f t="shared" si="105"/>
        <v>0</v>
      </c>
    </row>
    <row r="193" spans="1:8" s="50" customFormat="1" ht="30" customHeight="1" x14ac:dyDescent="0.25">
      <c r="B193" s="45"/>
      <c r="C193" s="46"/>
      <c r="D193" s="47">
        <v>3293</v>
      </c>
      <c r="E193" s="49" t="s">
        <v>116</v>
      </c>
      <c r="F193" s="71"/>
      <c r="G193" s="72"/>
      <c r="H193" s="71">
        <f t="shared" si="105"/>
        <v>0</v>
      </c>
    </row>
    <row r="194" spans="1:8" s="50" customFormat="1" ht="30" customHeight="1" x14ac:dyDescent="0.25">
      <c r="B194" s="45"/>
      <c r="C194" s="46"/>
      <c r="D194" s="47">
        <v>3294</v>
      </c>
      <c r="E194" s="49" t="s">
        <v>117</v>
      </c>
      <c r="F194" s="71"/>
      <c r="G194" s="72"/>
      <c r="H194" s="71">
        <f t="shared" si="105"/>
        <v>0</v>
      </c>
    </row>
    <row r="195" spans="1:8" s="50" customFormat="1" ht="30" customHeight="1" x14ac:dyDescent="0.25">
      <c r="B195" s="45"/>
      <c r="C195" s="46"/>
      <c r="D195" s="47">
        <v>3295</v>
      </c>
      <c r="E195" s="49" t="s">
        <v>118</v>
      </c>
      <c r="F195" s="71"/>
      <c r="G195" s="72"/>
      <c r="H195" s="71">
        <f t="shared" si="105"/>
        <v>0</v>
      </c>
    </row>
    <row r="196" spans="1:8" s="50" customFormat="1" ht="30" customHeight="1" x14ac:dyDescent="0.25">
      <c r="B196" s="45"/>
      <c r="C196" s="46"/>
      <c r="D196" s="47">
        <v>3296</v>
      </c>
      <c r="E196" s="49" t="s">
        <v>119</v>
      </c>
      <c r="F196" s="71"/>
      <c r="G196" s="72"/>
      <c r="H196" s="71">
        <f t="shared" si="105"/>
        <v>0</v>
      </c>
    </row>
    <row r="197" spans="1:8" s="50" customFormat="1" ht="30" customHeight="1" x14ac:dyDescent="0.25">
      <c r="B197" s="45"/>
      <c r="C197" s="46"/>
      <c r="D197" s="47">
        <v>3299</v>
      </c>
      <c r="E197" s="49" t="s">
        <v>159</v>
      </c>
      <c r="F197" s="71"/>
      <c r="G197" s="72"/>
      <c r="H197" s="71">
        <f t="shared" si="105"/>
        <v>0</v>
      </c>
    </row>
    <row r="198" spans="1:8" s="54" customFormat="1" ht="30" customHeight="1" x14ac:dyDescent="0.25">
      <c r="B198" s="51">
        <v>34</v>
      </c>
      <c r="C198" s="52"/>
      <c r="D198" s="53"/>
      <c r="E198" s="70" t="s">
        <v>120</v>
      </c>
      <c r="F198" s="59">
        <f t="shared" ref="F198:H198" si="106">F199</f>
        <v>0</v>
      </c>
      <c r="G198" s="59">
        <f t="shared" si="106"/>
        <v>0</v>
      </c>
      <c r="H198" s="59">
        <f t="shared" si="106"/>
        <v>0</v>
      </c>
    </row>
    <row r="199" spans="1:8" s="40" customFormat="1" ht="30" customHeight="1" x14ac:dyDescent="0.25">
      <c r="B199" s="42"/>
      <c r="C199" s="43">
        <v>343</v>
      </c>
      <c r="D199" s="39"/>
      <c r="E199" s="44" t="s">
        <v>161</v>
      </c>
      <c r="F199" s="60">
        <f t="shared" ref="F199" si="107">F200+F201+F202</f>
        <v>0</v>
      </c>
      <c r="G199" s="60">
        <f t="shared" ref="G199:H199" si="108">G200+G201+G202</f>
        <v>0</v>
      </c>
      <c r="H199" s="60">
        <f t="shared" si="108"/>
        <v>0</v>
      </c>
    </row>
    <row r="200" spans="1:8" s="50" customFormat="1" ht="30" customHeight="1" x14ac:dyDescent="0.25">
      <c r="B200" s="45"/>
      <c r="C200" s="46"/>
      <c r="D200" s="47">
        <v>3431</v>
      </c>
      <c r="E200" s="49" t="s">
        <v>166</v>
      </c>
      <c r="F200" s="71"/>
      <c r="G200" s="71"/>
      <c r="H200" s="71">
        <f t="shared" ref="H200:H202" si="109">F200+G200</f>
        <v>0</v>
      </c>
    </row>
    <row r="201" spans="1:8" s="50" customFormat="1" ht="30" customHeight="1" x14ac:dyDescent="0.25">
      <c r="B201" s="45"/>
      <c r="C201" s="46"/>
      <c r="D201" s="47">
        <v>3433</v>
      </c>
      <c r="E201" s="49" t="s">
        <v>123</v>
      </c>
      <c r="F201" s="71"/>
      <c r="G201" s="71"/>
      <c r="H201" s="71">
        <f t="shared" si="109"/>
        <v>0</v>
      </c>
    </row>
    <row r="202" spans="1:8" s="50" customFormat="1" ht="30" customHeight="1" x14ac:dyDescent="0.25">
      <c r="B202" s="45"/>
      <c r="C202" s="46"/>
      <c r="D202" s="47">
        <v>3434</v>
      </c>
      <c r="E202" s="49" t="s">
        <v>124</v>
      </c>
      <c r="F202" s="71"/>
      <c r="G202" s="71"/>
      <c r="H202" s="71">
        <f t="shared" si="109"/>
        <v>0</v>
      </c>
    </row>
    <row r="203" spans="1:8" s="50" customFormat="1" ht="15.75" customHeight="1" x14ac:dyDescent="0.25">
      <c r="A203" s="50" t="s">
        <v>167</v>
      </c>
      <c r="B203" s="152" t="s">
        <v>192</v>
      </c>
      <c r="C203" s="153"/>
      <c r="D203" s="154"/>
      <c r="E203" s="88" t="s">
        <v>200</v>
      </c>
      <c r="F203" s="87">
        <f t="shared" ref="F203" si="110">F204+F211+F244</f>
        <v>6000</v>
      </c>
      <c r="G203" s="87">
        <f t="shared" ref="G203:H203" si="111">G204+G211+G244</f>
        <v>0</v>
      </c>
      <c r="H203" s="87">
        <f t="shared" si="111"/>
        <v>6000</v>
      </c>
    </row>
    <row r="204" spans="1:8" s="54" customFormat="1" ht="30" customHeight="1" x14ac:dyDescent="0.25">
      <c r="B204" s="155">
        <v>31</v>
      </c>
      <c r="C204" s="155"/>
      <c r="D204" s="155"/>
      <c r="E204" s="56" t="s">
        <v>5</v>
      </c>
      <c r="F204" s="59">
        <f t="shared" ref="F204" si="112">F205+F207+F209</f>
        <v>0</v>
      </c>
      <c r="G204" s="59">
        <f t="shared" ref="G204:H204" si="113">G205+G207+G209</f>
        <v>0</v>
      </c>
      <c r="H204" s="59">
        <f t="shared" si="113"/>
        <v>0</v>
      </c>
    </row>
    <row r="205" spans="1:8" s="40" customFormat="1" ht="30" customHeight="1" x14ac:dyDescent="0.25">
      <c r="B205" s="42"/>
      <c r="C205" s="43">
        <v>311</v>
      </c>
      <c r="D205" s="39"/>
      <c r="E205" s="41" t="s">
        <v>155</v>
      </c>
      <c r="F205" s="60">
        <f t="shared" ref="F205:H205" si="114">F206</f>
        <v>0</v>
      </c>
      <c r="G205" s="60">
        <f t="shared" si="114"/>
        <v>0</v>
      </c>
      <c r="H205" s="60">
        <f t="shared" si="114"/>
        <v>0</v>
      </c>
    </row>
    <row r="206" spans="1:8" s="50" customFormat="1" ht="30" customHeight="1" x14ac:dyDescent="0.25">
      <c r="B206" s="45"/>
      <c r="C206" s="46"/>
      <c r="D206" s="47">
        <v>3111</v>
      </c>
      <c r="E206" s="49" t="s">
        <v>27</v>
      </c>
      <c r="F206" s="71"/>
      <c r="G206" s="72"/>
      <c r="H206" s="72"/>
    </row>
    <row r="207" spans="1:8" s="40" customFormat="1" ht="30" customHeight="1" x14ac:dyDescent="0.25">
      <c r="B207" s="42"/>
      <c r="C207" s="43">
        <v>312</v>
      </c>
      <c r="D207" s="69"/>
      <c r="E207" s="44" t="s">
        <v>90</v>
      </c>
      <c r="F207" s="60">
        <f t="shared" ref="F207:H207" si="115">F208</f>
        <v>0</v>
      </c>
      <c r="G207" s="60">
        <f t="shared" si="115"/>
        <v>0</v>
      </c>
      <c r="H207" s="60">
        <f t="shared" si="115"/>
        <v>0</v>
      </c>
    </row>
    <row r="208" spans="1:8" s="50" customFormat="1" ht="30" customHeight="1" x14ac:dyDescent="0.25">
      <c r="B208" s="45"/>
      <c r="C208" s="46"/>
      <c r="D208" s="47">
        <v>3121</v>
      </c>
      <c r="E208" s="49" t="s">
        <v>90</v>
      </c>
      <c r="F208" s="71"/>
      <c r="G208" s="72"/>
      <c r="H208" s="72"/>
    </row>
    <row r="209" spans="2:8" s="40" customFormat="1" ht="30" customHeight="1" x14ac:dyDescent="0.25">
      <c r="B209" s="42"/>
      <c r="C209" s="43">
        <v>313</v>
      </c>
      <c r="D209" s="39"/>
      <c r="E209" s="44" t="s">
        <v>156</v>
      </c>
      <c r="F209" s="60">
        <f t="shared" ref="F209:H209" si="116">F210</f>
        <v>0</v>
      </c>
      <c r="G209" s="60">
        <f t="shared" si="116"/>
        <v>0</v>
      </c>
      <c r="H209" s="60">
        <f t="shared" si="116"/>
        <v>0</v>
      </c>
    </row>
    <row r="210" spans="2:8" s="50" customFormat="1" ht="30" customHeight="1" x14ac:dyDescent="0.25">
      <c r="B210" s="45"/>
      <c r="C210" s="46"/>
      <c r="D210" s="47">
        <v>3131</v>
      </c>
      <c r="E210" s="7" t="s">
        <v>153</v>
      </c>
      <c r="F210" s="71"/>
      <c r="G210" s="72"/>
      <c r="H210" s="72"/>
    </row>
    <row r="211" spans="2:8" s="54" customFormat="1" ht="30" customHeight="1" x14ac:dyDescent="0.25">
      <c r="B211" s="51">
        <v>32</v>
      </c>
      <c r="C211" s="52"/>
      <c r="D211" s="53"/>
      <c r="E211" s="70" t="s">
        <v>14</v>
      </c>
      <c r="F211" s="59">
        <f t="shared" ref="F211" si="117">F212+F217+F224+F234+F236</f>
        <v>6000</v>
      </c>
      <c r="G211" s="59">
        <f t="shared" ref="G211:H211" si="118">G212+G217+G224+G234+G236</f>
        <v>0</v>
      </c>
      <c r="H211" s="59">
        <f t="shared" si="118"/>
        <v>6000</v>
      </c>
    </row>
    <row r="212" spans="2:8" s="40" customFormat="1" ht="30" customHeight="1" x14ac:dyDescent="0.25">
      <c r="B212" s="42"/>
      <c r="C212" s="43">
        <v>321</v>
      </c>
      <c r="D212" s="39"/>
      <c r="E212" s="44" t="s">
        <v>28</v>
      </c>
      <c r="F212" s="60">
        <f t="shared" ref="F212" si="119">F213+F214+F215+F216</f>
        <v>0</v>
      </c>
      <c r="G212" s="60">
        <f t="shared" ref="G212:H212" si="120">G213+G214+G215+G216</f>
        <v>0</v>
      </c>
      <c r="H212" s="60">
        <f t="shared" si="120"/>
        <v>0</v>
      </c>
    </row>
    <row r="213" spans="2:8" s="50" customFormat="1" ht="30" customHeight="1" x14ac:dyDescent="0.25">
      <c r="B213" s="45"/>
      <c r="C213" s="46"/>
      <c r="D213" s="47">
        <v>3211</v>
      </c>
      <c r="E213" s="49" t="s">
        <v>29</v>
      </c>
      <c r="F213" s="71"/>
      <c r="G213" s="72"/>
      <c r="H213" s="72"/>
    </row>
    <row r="214" spans="2:8" s="50" customFormat="1" ht="30" customHeight="1" x14ac:dyDescent="0.25">
      <c r="B214" s="45"/>
      <c r="C214" s="46"/>
      <c r="D214" s="47">
        <v>3212</v>
      </c>
      <c r="E214" s="73" t="s">
        <v>93</v>
      </c>
      <c r="F214" s="71"/>
      <c r="G214" s="72"/>
      <c r="H214" s="72"/>
    </row>
    <row r="215" spans="2:8" s="50" customFormat="1" ht="30" customHeight="1" x14ac:dyDescent="0.25">
      <c r="B215" s="45"/>
      <c r="C215" s="46"/>
      <c r="D215" s="47">
        <v>3213</v>
      </c>
      <c r="E215" s="49" t="s">
        <v>94</v>
      </c>
      <c r="F215" s="71"/>
      <c r="G215" s="72"/>
      <c r="H215" s="72"/>
    </row>
    <row r="216" spans="2:8" s="50" customFormat="1" ht="30" customHeight="1" x14ac:dyDescent="0.25">
      <c r="B216" s="45"/>
      <c r="C216" s="46"/>
      <c r="D216" s="47">
        <v>3214</v>
      </c>
      <c r="E216" s="73" t="s">
        <v>95</v>
      </c>
      <c r="F216" s="71"/>
      <c r="G216" s="72"/>
      <c r="H216" s="72"/>
    </row>
    <row r="217" spans="2:8" s="40" customFormat="1" ht="30" customHeight="1" x14ac:dyDescent="0.25">
      <c r="B217" s="42"/>
      <c r="C217" s="43">
        <v>322</v>
      </c>
      <c r="D217" s="39"/>
      <c r="E217" s="44" t="s">
        <v>154</v>
      </c>
      <c r="F217" s="60">
        <f t="shared" ref="F217" si="121">F218+F219+F220+F221+F222+F223</f>
        <v>6000</v>
      </c>
      <c r="G217" s="60">
        <f t="shared" ref="G217:H217" si="122">G218+G219+G220+G221+G222+G223</f>
        <v>0</v>
      </c>
      <c r="H217" s="60">
        <f t="shared" si="122"/>
        <v>6000</v>
      </c>
    </row>
    <row r="218" spans="2:8" s="50" customFormat="1" ht="30" customHeight="1" x14ac:dyDescent="0.25">
      <c r="B218" s="45"/>
      <c r="C218" s="46"/>
      <c r="D218" s="47">
        <v>3221</v>
      </c>
      <c r="E218" s="49" t="s">
        <v>165</v>
      </c>
      <c r="F218" s="71"/>
      <c r="G218" s="72"/>
      <c r="H218" s="72"/>
    </row>
    <row r="219" spans="2:8" s="50" customFormat="1" ht="30" customHeight="1" x14ac:dyDescent="0.25">
      <c r="B219" s="45"/>
      <c r="C219" s="46"/>
      <c r="D219" s="47">
        <v>3222</v>
      </c>
      <c r="E219" s="49" t="s">
        <v>97</v>
      </c>
      <c r="F219" s="71"/>
      <c r="G219" s="72"/>
      <c r="H219" s="72"/>
    </row>
    <row r="220" spans="2:8" s="50" customFormat="1" ht="30" customHeight="1" x14ac:dyDescent="0.25">
      <c r="B220" s="45"/>
      <c r="C220" s="46"/>
      <c r="D220" s="47">
        <v>3223</v>
      </c>
      <c r="E220" s="49" t="s">
        <v>98</v>
      </c>
      <c r="F220" s="71"/>
      <c r="G220" s="72"/>
      <c r="H220" s="72"/>
    </row>
    <row r="221" spans="2:8" s="50" customFormat="1" ht="30" customHeight="1" x14ac:dyDescent="0.25">
      <c r="B221" s="45"/>
      <c r="C221" s="46"/>
      <c r="D221" s="47">
        <v>3224</v>
      </c>
      <c r="E221" s="73" t="s">
        <v>157</v>
      </c>
      <c r="F221" s="71"/>
      <c r="G221" s="72"/>
      <c r="H221" s="72"/>
    </row>
    <row r="222" spans="2:8" s="50" customFormat="1" ht="30" customHeight="1" x14ac:dyDescent="0.25">
      <c r="B222" s="45"/>
      <c r="C222" s="46"/>
      <c r="D222" s="47">
        <v>3225</v>
      </c>
      <c r="E222" s="49" t="s">
        <v>100</v>
      </c>
      <c r="F222" s="71"/>
      <c r="G222" s="72"/>
      <c r="H222" s="72"/>
    </row>
    <row r="223" spans="2:8" s="50" customFormat="1" ht="30" customHeight="1" x14ac:dyDescent="0.25">
      <c r="B223" s="45"/>
      <c r="C223" s="46"/>
      <c r="D223" s="47">
        <v>3227</v>
      </c>
      <c r="E223" s="49" t="s">
        <v>101</v>
      </c>
      <c r="F223" s="71">
        <v>6000</v>
      </c>
      <c r="G223" s="72"/>
      <c r="H223" s="71">
        <f>F223+G223</f>
        <v>6000</v>
      </c>
    </row>
    <row r="224" spans="2:8" s="40" customFormat="1" ht="30" customHeight="1" x14ac:dyDescent="0.25">
      <c r="B224" s="42"/>
      <c r="C224" s="43">
        <v>323</v>
      </c>
      <c r="D224" s="39"/>
      <c r="E224" s="44" t="s">
        <v>102</v>
      </c>
      <c r="F224" s="60">
        <f t="shared" ref="F224" si="123">F225+F226+F227+F228+F229+F230+F231+F232+F233</f>
        <v>0</v>
      </c>
      <c r="G224" s="60">
        <f t="shared" ref="G224:H224" si="124">G225+G226+G227+G228+G229+G230+G231+G232+G233</f>
        <v>0</v>
      </c>
      <c r="H224" s="60">
        <f t="shared" si="124"/>
        <v>0</v>
      </c>
    </row>
    <row r="225" spans="2:8" s="50" customFormat="1" ht="30" customHeight="1" x14ac:dyDescent="0.25">
      <c r="B225" s="45"/>
      <c r="C225" s="46"/>
      <c r="D225" s="47">
        <v>3231</v>
      </c>
      <c r="E225" s="49" t="s">
        <v>104</v>
      </c>
      <c r="F225" s="71"/>
      <c r="G225" s="72"/>
      <c r="H225" s="72"/>
    </row>
    <row r="226" spans="2:8" s="50" customFormat="1" ht="30" customHeight="1" x14ac:dyDescent="0.25">
      <c r="B226" s="45"/>
      <c r="C226" s="46"/>
      <c r="D226" s="47">
        <v>3232</v>
      </c>
      <c r="E226" s="49" t="s">
        <v>105</v>
      </c>
      <c r="F226" s="71"/>
      <c r="G226" s="72"/>
      <c r="H226" s="72"/>
    </row>
    <row r="227" spans="2:8" s="50" customFormat="1" ht="30" customHeight="1" x14ac:dyDescent="0.25">
      <c r="B227" s="45"/>
      <c r="C227" s="46"/>
      <c r="D227" s="47">
        <v>3233</v>
      </c>
      <c r="E227" s="49" t="s">
        <v>106</v>
      </c>
      <c r="F227" s="71"/>
      <c r="G227" s="72"/>
      <c r="H227" s="72"/>
    </row>
    <row r="228" spans="2:8" s="50" customFormat="1" ht="30" customHeight="1" x14ac:dyDescent="0.25">
      <c r="B228" s="45"/>
      <c r="C228" s="46"/>
      <c r="D228" s="47">
        <v>3234</v>
      </c>
      <c r="E228" s="49" t="s">
        <v>107</v>
      </c>
      <c r="F228" s="71"/>
      <c r="G228" s="72"/>
      <c r="H228" s="72"/>
    </row>
    <row r="229" spans="2:8" s="50" customFormat="1" ht="30" customHeight="1" x14ac:dyDescent="0.25">
      <c r="B229" s="45"/>
      <c r="C229" s="46"/>
      <c r="D229" s="47">
        <v>3235</v>
      </c>
      <c r="E229" s="49" t="s">
        <v>108</v>
      </c>
      <c r="F229" s="71"/>
      <c r="G229" s="72"/>
      <c r="H229" s="72"/>
    </row>
    <row r="230" spans="2:8" s="50" customFormat="1" ht="30" customHeight="1" x14ac:dyDescent="0.25">
      <c r="B230" s="45"/>
      <c r="C230" s="46"/>
      <c r="D230" s="47">
        <v>3236</v>
      </c>
      <c r="E230" s="73" t="s">
        <v>158</v>
      </c>
      <c r="F230" s="71"/>
      <c r="G230" s="72"/>
      <c r="H230" s="72"/>
    </row>
    <row r="231" spans="2:8" s="50" customFormat="1" ht="30" customHeight="1" x14ac:dyDescent="0.25">
      <c r="B231" s="45"/>
      <c r="C231" s="46"/>
      <c r="D231" s="47">
        <v>3237</v>
      </c>
      <c r="E231" s="49" t="s">
        <v>112</v>
      </c>
      <c r="F231" s="71"/>
      <c r="G231" s="72"/>
      <c r="H231" s="72"/>
    </row>
    <row r="232" spans="2:8" s="50" customFormat="1" ht="30" customHeight="1" x14ac:dyDescent="0.25">
      <c r="B232" s="45"/>
      <c r="C232" s="46"/>
      <c r="D232" s="47">
        <v>3238</v>
      </c>
      <c r="E232" s="49" t="s">
        <v>110</v>
      </c>
      <c r="F232" s="71"/>
      <c r="G232" s="72"/>
      <c r="H232" s="72"/>
    </row>
    <row r="233" spans="2:8" s="50" customFormat="1" ht="30" customHeight="1" x14ac:dyDescent="0.25">
      <c r="B233" s="45"/>
      <c r="C233" s="46"/>
      <c r="D233" s="47">
        <v>3239</v>
      </c>
      <c r="E233" s="49" t="s">
        <v>111</v>
      </c>
      <c r="F233" s="71"/>
      <c r="G233" s="72"/>
      <c r="H233" s="72"/>
    </row>
    <row r="234" spans="2:8" s="40" customFormat="1" ht="30" customHeight="1" x14ac:dyDescent="0.25">
      <c r="B234" s="42"/>
      <c r="C234" s="43">
        <v>324</v>
      </c>
      <c r="D234" s="39"/>
      <c r="E234" s="57" t="s">
        <v>103</v>
      </c>
      <c r="F234" s="60">
        <f t="shared" ref="F234:H234" si="125">F235</f>
        <v>0</v>
      </c>
      <c r="G234" s="60">
        <f t="shared" si="125"/>
        <v>0</v>
      </c>
      <c r="H234" s="60">
        <f t="shared" si="125"/>
        <v>0</v>
      </c>
    </row>
    <row r="235" spans="2:8" s="50" customFormat="1" ht="30" customHeight="1" x14ac:dyDescent="0.25">
      <c r="B235" s="45"/>
      <c r="C235" s="46"/>
      <c r="D235" s="47">
        <v>3241</v>
      </c>
      <c r="E235" s="73" t="s">
        <v>103</v>
      </c>
      <c r="F235" s="71"/>
      <c r="G235" s="72"/>
      <c r="H235" s="72"/>
    </row>
    <row r="236" spans="2:8" s="40" customFormat="1" ht="30" customHeight="1" x14ac:dyDescent="0.25">
      <c r="B236" s="42"/>
      <c r="C236" s="43">
        <v>329</v>
      </c>
      <c r="D236" s="39"/>
      <c r="E236" s="44" t="s">
        <v>159</v>
      </c>
      <c r="F236" s="60">
        <f t="shared" ref="F236" si="126">F237+F238+F239+F240+F241+F242+F243</f>
        <v>0</v>
      </c>
      <c r="G236" s="60">
        <f t="shared" ref="G236:H236" si="127">G237+G238+G239+G240+G241+G242+G243</f>
        <v>0</v>
      </c>
      <c r="H236" s="60">
        <f t="shared" si="127"/>
        <v>0</v>
      </c>
    </row>
    <row r="237" spans="2:8" s="50" customFormat="1" ht="30" customHeight="1" x14ac:dyDescent="0.25">
      <c r="B237" s="45"/>
      <c r="C237" s="46"/>
      <c r="D237" s="47">
        <v>3291</v>
      </c>
      <c r="E237" s="73" t="s">
        <v>160</v>
      </c>
      <c r="F237" s="71"/>
      <c r="G237" s="72"/>
      <c r="H237" s="72"/>
    </row>
    <row r="238" spans="2:8" s="50" customFormat="1" ht="30" customHeight="1" x14ac:dyDescent="0.25">
      <c r="B238" s="45"/>
      <c r="C238" s="46"/>
      <c r="D238" s="47">
        <v>3292</v>
      </c>
      <c r="E238" s="49" t="s">
        <v>115</v>
      </c>
      <c r="F238" s="71"/>
      <c r="G238" s="72"/>
      <c r="H238" s="72"/>
    </row>
    <row r="239" spans="2:8" s="50" customFormat="1" ht="30" customHeight="1" x14ac:dyDescent="0.25">
      <c r="B239" s="45"/>
      <c r="C239" s="46"/>
      <c r="D239" s="47">
        <v>3293</v>
      </c>
      <c r="E239" s="49" t="s">
        <v>116</v>
      </c>
      <c r="F239" s="71"/>
      <c r="G239" s="72"/>
      <c r="H239" s="72"/>
    </row>
    <row r="240" spans="2:8" s="50" customFormat="1" ht="30" customHeight="1" x14ac:dyDescent="0.25">
      <c r="B240" s="45"/>
      <c r="C240" s="46"/>
      <c r="D240" s="47">
        <v>3294</v>
      </c>
      <c r="E240" s="49" t="s">
        <v>117</v>
      </c>
      <c r="F240" s="71"/>
      <c r="G240" s="72"/>
      <c r="H240" s="72"/>
    </row>
    <row r="241" spans="1:8" s="50" customFormat="1" ht="30" customHeight="1" x14ac:dyDescent="0.25">
      <c r="B241" s="45"/>
      <c r="C241" s="46"/>
      <c r="D241" s="47">
        <v>3295</v>
      </c>
      <c r="E241" s="49" t="s">
        <v>118</v>
      </c>
      <c r="F241" s="71"/>
      <c r="G241" s="72"/>
      <c r="H241" s="72"/>
    </row>
    <row r="242" spans="1:8" s="50" customFormat="1" ht="30" customHeight="1" x14ac:dyDescent="0.25">
      <c r="B242" s="45"/>
      <c r="C242" s="46"/>
      <c r="D242" s="47">
        <v>3296</v>
      </c>
      <c r="E242" s="49" t="s">
        <v>119</v>
      </c>
      <c r="F242" s="71"/>
      <c r="G242" s="72"/>
      <c r="H242" s="72"/>
    </row>
    <row r="243" spans="1:8" s="50" customFormat="1" ht="30" customHeight="1" x14ac:dyDescent="0.25">
      <c r="B243" s="45"/>
      <c r="C243" s="46"/>
      <c r="D243" s="47">
        <v>3299</v>
      </c>
      <c r="E243" s="49" t="s">
        <v>159</v>
      </c>
      <c r="F243" s="71"/>
      <c r="G243" s="72"/>
      <c r="H243" s="72"/>
    </row>
    <row r="244" spans="1:8" s="54" customFormat="1" ht="30" customHeight="1" x14ac:dyDescent="0.25">
      <c r="B244" s="51">
        <v>34</v>
      </c>
      <c r="C244" s="52"/>
      <c r="D244" s="53"/>
      <c r="E244" s="70" t="s">
        <v>120</v>
      </c>
      <c r="F244" s="59">
        <f t="shared" ref="F244:H244" si="128">F245</f>
        <v>0</v>
      </c>
      <c r="G244" s="59">
        <f t="shared" si="128"/>
        <v>0</v>
      </c>
      <c r="H244" s="59">
        <f t="shared" si="128"/>
        <v>0</v>
      </c>
    </row>
    <row r="245" spans="1:8" s="40" customFormat="1" ht="30" customHeight="1" x14ac:dyDescent="0.25">
      <c r="B245" s="42"/>
      <c r="C245" s="43">
        <v>343</v>
      </c>
      <c r="D245" s="39"/>
      <c r="E245" s="44" t="s">
        <v>161</v>
      </c>
      <c r="F245" s="60">
        <f t="shared" ref="F245" si="129">F246+F247+F248</f>
        <v>0</v>
      </c>
      <c r="G245" s="60">
        <f t="shared" ref="G245:H245" si="130">G246+G247+G248</f>
        <v>0</v>
      </c>
      <c r="H245" s="60">
        <f t="shared" si="130"/>
        <v>0</v>
      </c>
    </row>
    <row r="246" spans="1:8" s="50" customFormat="1" ht="30" customHeight="1" x14ac:dyDescent="0.25">
      <c r="B246" s="45"/>
      <c r="C246" s="46"/>
      <c r="D246" s="47">
        <v>3431</v>
      </c>
      <c r="E246" s="49" t="s">
        <v>166</v>
      </c>
      <c r="F246" s="71"/>
      <c r="G246" s="71"/>
      <c r="H246" s="71"/>
    </row>
    <row r="247" spans="1:8" s="50" customFormat="1" ht="30" customHeight="1" x14ac:dyDescent="0.25">
      <c r="B247" s="45"/>
      <c r="C247" s="46"/>
      <c r="D247" s="47">
        <v>3433</v>
      </c>
      <c r="E247" s="49" t="s">
        <v>123</v>
      </c>
      <c r="F247" s="71"/>
      <c r="G247" s="71"/>
      <c r="H247" s="71"/>
    </row>
    <row r="248" spans="1:8" s="50" customFormat="1" ht="30" customHeight="1" x14ac:dyDescent="0.25">
      <c r="B248" s="45"/>
      <c r="C248" s="46"/>
      <c r="D248" s="47">
        <v>3434</v>
      </c>
      <c r="E248" s="49" t="s">
        <v>124</v>
      </c>
      <c r="F248" s="71"/>
      <c r="G248" s="71"/>
      <c r="H248" s="71"/>
    </row>
    <row r="249" spans="1:8" s="54" customFormat="1" ht="30" customHeight="1" x14ac:dyDescent="0.25">
      <c r="B249" s="168" t="s">
        <v>202</v>
      </c>
      <c r="C249" s="169"/>
      <c r="D249" s="170"/>
      <c r="E249" s="89" t="s">
        <v>150</v>
      </c>
      <c r="F249" s="90">
        <f t="shared" ref="F249" si="131">F250+F268+F286+F304+F322</f>
        <v>0</v>
      </c>
      <c r="G249" s="90">
        <f t="shared" ref="G249:H249" si="132">G250+G268+G286+G304+G322</f>
        <v>7000</v>
      </c>
      <c r="H249" s="90">
        <f t="shared" si="132"/>
        <v>7000</v>
      </c>
    </row>
    <row r="250" spans="1:8" s="50" customFormat="1" ht="15.75" customHeight="1" x14ac:dyDescent="0.25">
      <c r="A250" s="50" t="s">
        <v>167</v>
      </c>
      <c r="B250" s="149" t="s">
        <v>148</v>
      </c>
      <c r="C250" s="150"/>
      <c r="D250" s="151"/>
      <c r="E250" s="86" t="s">
        <v>144</v>
      </c>
      <c r="F250" s="87">
        <f t="shared" ref="F250" si="133">F251+F254+F266</f>
        <v>0</v>
      </c>
      <c r="G250" s="87">
        <f t="shared" ref="G250:H250" si="134">G251+G254+G266</f>
        <v>0</v>
      </c>
      <c r="H250" s="87">
        <f t="shared" si="134"/>
        <v>0</v>
      </c>
    </row>
    <row r="251" spans="1:8" s="54" customFormat="1" ht="30" customHeight="1" x14ac:dyDescent="0.25">
      <c r="B251" s="51">
        <v>41</v>
      </c>
      <c r="C251" s="52"/>
      <c r="D251" s="53"/>
      <c r="E251" s="58" t="s">
        <v>7</v>
      </c>
      <c r="F251" s="59">
        <f t="shared" ref="F251:H252" si="135">F252</f>
        <v>0</v>
      </c>
      <c r="G251" s="59">
        <f t="shared" si="135"/>
        <v>0</v>
      </c>
      <c r="H251" s="59">
        <f t="shared" si="135"/>
        <v>0</v>
      </c>
    </row>
    <row r="252" spans="1:8" s="40" customFormat="1" ht="30" customHeight="1" x14ac:dyDescent="0.25">
      <c r="B252" s="42"/>
      <c r="C252" s="43">
        <v>412</v>
      </c>
      <c r="D252" s="39"/>
      <c r="E252" s="57" t="s">
        <v>125</v>
      </c>
      <c r="F252" s="60">
        <f t="shared" si="135"/>
        <v>0</v>
      </c>
      <c r="G252" s="60">
        <f t="shared" si="135"/>
        <v>0</v>
      </c>
      <c r="H252" s="60">
        <f t="shared" si="135"/>
        <v>0</v>
      </c>
    </row>
    <row r="253" spans="1:8" s="50" customFormat="1" ht="30" customHeight="1" x14ac:dyDescent="0.25">
      <c r="B253" s="45"/>
      <c r="C253" s="74"/>
      <c r="D253" s="47">
        <v>4123</v>
      </c>
      <c r="E253" s="73" t="s">
        <v>126</v>
      </c>
      <c r="F253" s="71"/>
      <c r="G253" s="72"/>
      <c r="H253" s="72"/>
    </row>
    <row r="254" spans="1:8" s="54" customFormat="1" ht="30" customHeight="1" x14ac:dyDescent="0.25">
      <c r="B254" s="51">
        <v>42</v>
      </c>
      <c r="C254" s="52"/>
      <c r="D254" s="53"/>
      <c r="E254" s="58" t="s">
        <v>127</v>
      </c>
      <c r="F254" s="59">
        <f t="shared" ref="F254" si="136">F255+F257+F264</f>
        <v>0</v>
      </c>
      <c r="G254" s="59">
        <f t="shared" ref="G254:H254" si="137">G255+G257+G264</f>
        <v>0</v>
      </c>
      <c r="H254" s="59">
        <f t="shared" si="137"/>
        <v>0</v>
      </c>
    </row>
    <row r="255" spans="1:8" s="40" customFormat="1" ht="30" customHeight="1" x14ac:dyDescent="0.25">
      <c r="B255" s="42"/>
      <c r="C255" s="43">
        <v>421</v>
      </c>
      <c r="D255" s="39"/>
      <c r="E255" s="57" t="s">
        <v>128</v>
      </c>
      <c r="F255" s="60">
        <f t="shared" ref="F255:H255" si="138">F256</f>
        <v>0</v>
      </c>
      <c r="G255" s="60">
        <f t="shared" si="138"/>
        <v>0</v>
      </c>
      <c r="H255" s="60">
        <f t="shared" si="138"/>
        <v>0</v>
      </c>
    </row>
    <row r="256" spans="1:8" s="50" customFormat="1" ht="30" customHeight="1" x14ac:dyDescent="0.25">
      <c r="B256" s="45"/>
      <c r="C256" s="46"/>
      <c r="D256" s="47">
        <v>4214</v>
      </c>
      <c r="E256" s="73" t="s">
        <v>129</v>
      </c>
      <c r="F256" s="71"/>
      <c r="G256" s="71"/>
      <c r="H256" s="71"/>
    </row>
    <row r="257" spans="1:8" s="40" customFormat="1" ht="30" customHeight="1" x14ac:dyDescent="0.25">
      <c r="B257" s="42"/>
      <c r="C257" s="43">
        <v>422</v>
      </c>
      <c r="D257" s="39"/>
      <c r="E257" s="57" t="s">
        <v>130</v>
      </c>
      <c r="F257" s="60">
        <f t="shared" ref="F257" si="139">F258+F259+F260+F261+F262+F263</f>
        <v>0</v>
      </c>
      <c r="G257" s="60">
        <f t="shared" ref="G257:H257" si="140">G258+G259+G260+G261+G262+G263</f>
        <v>0</v>
      </c>
      <c r="H257" s="60">
        <f t="shared" si="140"/>
        <v>0</v>
      </c>
    </row>
    <row r="258" spans="1:8" s="50" customFormat="1" ht="30" customHeight="1" x14ac:dyDescent="0.25">
      <c r="B258" s="45"/>
      <c r="C258" s="74"/>
      <c r="D258" s="47">
        <v>4221</v>
      </c>
      <c r="E258" s="73" t="s">
        <v>132</v>
      </c>
      <c r="F258" s="71"/>
      <c r="G258" s="71"/>
      <c r="H258" s="71"/>
    </row>
    <row r="259" spans="1:8" s="50" customFormat="1" ht="30" customHeight="1" x14ac:dyDescent="0.25">
      <c r="B259" s="45"/>
      <c r="C259" s="74"/>
      <c r="D259" s="47">
        <v>4222</v>
      </c>
      <c r="E259" s="73" t="s">
        <v>162</v>
      </c>
      <c r="F259" s="71"/>
      <c r="G259" s="71"/>
      <c r="H259" s="71"/>
    </row>
    <row r="260" spans="1:8" s="50" customFormat="1" ht="30" customHeight="1" x14ac:dyDescent="0.25">
      <c r="B260" s="45"/>
      <c r="C260" s="74"/>
      <c r="D260" s="47">
        <v>4223</v>
      </c>
      <c r="E260" s="73" t="s">
        <v>134</v>
      </c>
      <c r="F260" s="71"/>
      <c r="G260" s="71"/>
      <c r="H260" s="71"/>
    </row>
    <row r="261" spans="1:8" s="50" customFormat="1" ht="30" customHeight="1" x14ac:dyDescent="0.25">
      <c r="B261" s="45"/>
      <c r="C261" s="74"/>
      <c r="D261" s="47">
        <v>4225</v>
      </c>
      <c r="E261" s="73" t="s">
        <v>135</v>
      </c>
      <c r="F261" s="71"/>
      <c r="G261" s="71"/>
      <c r="H261" s="71"/>
    </row>
    <row r="262" spans="1:8" s="50" customFormat="1" ht="30" customHeight="1" x14ac:dyDescent="0.25">
      <c r="B262" s="45"/>
      <c r="C262" s="46"/>
      <c r="D262" s="47">
        <v>4226</v>
      </c>
      <c r="E262" s="73" t="s">
        <v>136</v>
      </c>
      <c r="F262" s="71"/>
      <c r="G262" s="71"/>
      <c r="H262" s="71"/>
    </row>
    <row r="263" spans="1:8" s="50" customFormat="1" ht="30" customHeight="1" x14ac:dyDescent="0.25">
      <c r="B263" s="45"/>
      <c r="C263" s="46"/>
      <c r="D263" s="47">
        <v>4227</v>
      </c>
      <c r="E263" s="73" t="s">
        <v>137</v>
      </c>
      <c r="F263" s="71"/>
      <c r="G263" s="71"/>
      <c r="H263" s="71"/>
    </row>
    <row r="264" spans="1:8" s="40" customFormat="1" ht="30" customHeight="1" x14ac:dyDescent="0.25">
      <c r="B264" s="42"/>
      <c r="C264" s="43">
        <v>423</v>
      </c>
      <c r="D264" s="39"/>
      <c r="E264" s="57" t="s">
        <v>131</v>
      </c>
      <c r="F264" s="60">
        <f t="shared" ref="F264:H264" si="141">F265</f>
        <v>0</v>
      </c>
      <c r="G264" s="60">
        <f t="shared" si="141"/>
        <v>0</v>
      </c>
      <c r="H264" s="60">
        <f t="shared" si="141"/>
        <v>0</v>
      </c>
    </row>
    <row r="265" spans="1:8" s="50" customFormat="1" ht="30" customHeight="1" x14ac:dyDescent="0.25">
      <c r="B265" s="45"/>
      <c r="C265" s="46"/>
      <c r="D265" s="47">
        <v>4231</v>
      </c>
      <c r="E265" s="73" t="s">
        <v>163</v>
      </c>
      <c r="F265" s="71"/>
      <c r="G265" s="71"/>
      <c r="H265" s="71"/>
    </row>
    <row r="266" spans="1:8" s="54" customFormat="1" ht="30" customHeight="1" x14ac:dyDescent="0.25">
      <c r="B266" s="51">
        <v>45</v>
      </c>
      <c r="C266" s="52"/>
      <c r="D266" s="53"/>
      <c r="E266" s="58" t="s">
        <v>164</v>
      </c>
      <c r="F266" s="59">
        <f t="shared" ref="F266:H266" si="142">F267</f>
        <v>0</v>
      </c>
      <c r="G266" s="59">
        <f t="shared" si="142"/>
        <v>0</v>
      </c>
      <c r="H266" s="59">
        <f t="shared" si="142"/>
        <v>0</v>
      </c>
    </row>
    <row r="267" spans="1:8" s="40" customFormat="1" ht="30" customHeight="1" x14ac:dyDescent="0.25">
      <c r="B267" s="75"/>
      <c r="C267" s="76">
        <v>451</v>
      </c>
      <c r="D267" s="77"/>
      <c r="E267" s="78" t="s">
        <v>140</v>
      </c>
      <c r="F267" s="79"/>
      <c r="G267" s="79"/>
      <c r="H267" s="79"/>
    </row>
    <row r="268" spans="1:8" s="48" customFormat="1" ht="14.25" customHeight="1" x14ac:dyDescent="0.25">
      <c r="A268" s="48" t="s">
        <v>167</v>
      </c>
      <c r="B268" s="149" t="s">
        <v>184</v>
      </c>
      <c r="C268" s="150"/>
      <c r="D268" s="151"/>
      <c r="E268" s="88" t="s">
        <v>71</v>
      </c>
      <c r="F268" s="87">
        <f t="shared" ref="F268" si="143">F269+F272+F284</f>
        <v>0</v>
      </c>
      <c r="G268" s="87">
        <f t="shared" ref="G268:H268" si="144">G269+G272+G284</f>
        <v>0</v>
      </c>
      <c r="H268" s="87">
        <f t="shared" si="144"/>
        <v>0</v>
      </c>
    </row>
    <row r="269" spans="1:8" s="54" customFormat="1" ht="30" customHeight="1" x14ac:dyDescent="0.25">
      <c r="B269" s="51">
        <v>41</v>
      </c>
      <c r="C269" s="52"/>
      <c r="D269" s="53"/>
      <c r="E269" s="58" t="s">
        <v>7</v>
      </c>
      <c r="F269" s="59">
        <f t="shared" ref="F269:H270" si="145">F270</f>
        <v>0</v>
      </c>
      <c r="G269" s="59">
        <f t="shared" si="145"/>
        <v>0</v>
      </c>
      <c r="H269" s="59">
        <f t="shared" si="145"/>
        <v>0</v>
      </c>
    </row>
    <row r="270" spans="1:8" s="40" customFormat="1" ht="30" customHeight="1" x14ac:dyDescent="0.25">
      <c r="B270" s="42"/>
      <c r="C270" s="43">
        <v>412</v>
      </c>
      <c r="D270" s="39"/>
      <c r="E270" s="57" t="s">
        <v>125</v>
      </c>
      <c r="F270" s="60">
        <f t="shared" si="145"/>
        <v>0</v>
      </c>
      <c r="G270" s="60">
        <f t="shared" si="145"/>
        <v>0</v>
      </c>
      <c r="H270" s="60">
        <f t="shared" si="145"/>
        <v>0</v>
      </c>
    </row>
    <row r="271" spans="1:8" s="50" customFormat="1" ht="30" customHeight="1" x14ac:dyDescent="0.25">
      <c r="B271" s="45"/>
      <c r="C271" s="74"/>
      <c r="D271" s="47">
        <v>4123</v>
      </c>
      <c r="E271" s="73" t="s">
        <v>126</v>
      </c>
      <c r="F271" s="71"/>
      <c r="G271" s="72"/>
      <c r="H271" s="72"/>
    </row>
    <row r="272" spans="1:8" s="54" customFormat="1" ht="30" customHeight="1" x14ac:dyDescent="0.25">
      <c r="B272" s="51">
        <v>42</v>
      </c>
      <c r="C272" s="52"/>
      <c r="D272" s="53"/>
      <c r="E272" s="58" t="s">
        <v>127</v>
      </c>
      <c r="F272" s="59">
        <f t="shared" ref="F272" si="146">F273+F275+F282</f>
        <v>0</v>
      </c>
      <c r="G272" s="59">
        <f t="shared" ref="G272:H272" si="147">G273+G275+G282</f>
        <v>0</v>
      </c>
      <c r="H272" s="59">
        <f t="shared" si="147"/>
        <v>0</v>
      </c>
    </row>
    <row r="273" spans="1:8" s="40" customFormat="1" ht="30" customHeight="1" x14ac:dyDescent="0.25">
      <c r="B273" s="42"/>
      <c r="C273" s="43">
        <v>421</v>
      </c>
      <c r="D273" s="39"/>
      <c r="E273" s="57" t="s">
        <v>128</v>
      </c>
      <c r="F273" s="60">
        <f t="shared" ref="F273:H273" si="148">F274</f>
        <v>0</v>
      </c>
      <c r="G273" s="60">
        <f t="shared" si="148"/>
        <v>0</v>
      </c>
      <c r="H273" s="60">
        <f t="shared" si="148"/>
        <v>0</v>
      </c>
    </row>
    <row r="274" spans="1:8" s="50" customFormat="1" ht="30" customHeight="1" x14ac:dyDescent="0.25">
      <c r="B274" s="45"/>
      <c r="C274" s="46"/>
      <c r="D274" s="47">
        <v>4214</v>
      </c>
      <c r="E274" s="73" t="s">
        <v>129</v>
      </c>
      <c r="F274" s="71"/>
      <c r="G274" s="71"/>
      <c r="H274" s="71"/>
    </row>
    <row r="275" spans="1:8" s="40" customFormat="1" ht="30" customHeight="1" x14ac:dyDescent="0.25">
      <c r="B275" s="42"/>
      <c r="C275" s="43">
        <v>422</v>
      </c>
      <c r="D275" s="39"/>
      <c r="E275" s="57" t="s">
        <v>130</v>
      </c>
      <c r="F275" s="60">
        <f t="shared" ref="F275" si="149">F276+F277+F278+F279+F280+F281</f>
        <v>0</v>
      </c>
      <c r="G275" s="60">
        <f t="shared" ref="G275:H275" si="150">G276+G277+G278+G279+G280+G281</f>
        <v>0</v>
      </c>
      <c r="H275" s="60">
        <f t="shared" si="150"/>
        <v>0</v>
      </c>
    </row>
    <row r="276" spans="1:8" s="50" customFormat="1" ht="30" customHeight="1" x14ac:dyDescent="0.25">
      <c r="B276" s="45"/>
      <c r="C276" s="74"/>
      <c r="D276" s="47">
        <v>4221</v>
      </c>
      <c r="E276" s="73" t="s">
        <v>132</v>
      </c>
      <c r="F276" s="71"/>
      <c r="G276" s="71"/>
      <c r="H276" s="71"/>
    </row>
    <row r="277" spans="1:8" s="50" customFormat="1" ht="30" customHeight="1" x14ac:dyDescent="0.25">
      <c r="B277" s="45"/>
      <c r="C277" s="74"/>
      <c r="D277" s="47">
        <v>4222</v>
      </c>
      <c r="E277" s="73" t="s">
        <v>162</v>
      </c>
      <c r="F277" s="71"/>
      <c r="G277" s="71"/>
      <c r="H277" s="71"/>
    </row>
    <row r="278" spans="1:8" s="50" customFormat="1" ht="30" customHeight="1" x14ac:dyDescent="0.25">
      <c r="B278" s="45"/>
      <c r="C278" s="74"/>
      <c r="D278" s="47">
        <v>4223</v>
      </c>
      <c r="E278" s="73" t="s">
        <v>134</v>
      </c>
      <c r="F278" s="71"/>
      <c r="G278" s="71"/>
      <c r="H278" s="71"/>
    </row>
    <row r="279" spans="1:8" s="50" customFormat="1" ht="30" customHeight="1" x14ac:dyDescent="0.25">
      <c r="B279" s="45"/>
      <c r="C279" s="74"/>
      <c r="D279" s="47">
        <v>4225</v>
      </c>
      <c r="E279" s="73" t="s">
        <v>135</v>
      </c>
      <c r="F279" s="71"/>
      <c r="G279" s="71"/>
      <c r="H279" s="71"/>
    </row>
    <row r="280" spans="1:8" s="50" customFormat="1" ht="30" customHeight="1" x14ac:dyDescent="0.25">
      <c r="B280" s="45"/>
      <c r="C280" s="46"/>
      <c r="D280" s="47">
        <v>4226</v>
      </c>
      <c r="E280" s="73" t="s">
        <v>136</v>
      </c>
      <c r="F280" s="71"/>
      <c r="G280" s="71"/>
      <c r="H280" s="71"/>
    </row>
    <row r="281" spans="1:8" s="50" customFormat="1" ht="30" customHeight="1" x14ac:dyDescent="0.25">
      <c r="B281" s="45"/>
      <c r="C281" s="46"/>
      <c r="D281" s="47">
        <v>4227</v>
      </c>
      <c r="E281" s="73" t="s">
        <v>137</v>
      </c>
      <c r="F281" s="71"/>
      <c r="G281" s="71"/>
      <c r="H281" s="71"/>
    </row>
    <row r="282" spans="1:8" s="40" customFormat="1" ht="30" customHeight="1" x14ac:dyDescent="0.25">
      <c r="B282" s="42"/>
      <c r="C282" s="43">
        <v>423</v>
      </c>
      <c r="D282" s="39"/>
      <c r="E282" s="57" t="s">
        <v>131</v>
      </c>
      <c r="F282" s="60">
        <f t="shared" ref="F282:H282" si="151">F283</f>
        <v>0</v>
      </c>
      <c r="G282" s="60">
        <f t="shared" si="151"/>
        <v>0</v>
      </c>
      <c r="H282" s="60">
        <f t="shared" si="151"/>
        <v>0</v>
      </c>
    </row>
    <row r="283" spans="1:8" s="50" customFormat="1" ht="30" customHeight="1" x14ac:dyDescent="0.25">
      <c r="B283" s="45"/>
      <c r="C283" s="46"/>
      <c r="D283" s="47">
        <v>4231</v>
      </c>
      <c r="E283" s="73" t="s">
        <v>163</v>
      </c>
      <c r="F283" s="71"/>
      <c r="G283" s="71"/>
      <c r="H283" s="71"/>
    </row>
    <row r="284" spans="1:8" s="54" customFormat="1" ht="30" customHeight="1" x14ac:dyDescent="0.25">
      <c r="B284" s="51">
        <v>45</v>
      </c>
      <c r="C284" s="52"/>
      <c r="D284" s="53"/>
      <c r="E284" s="58" t="s">
        <v>164</v>
      </c>
      <c r="F284" s="59">
        <f t="shared" ref="F284:H284" si="152">F285</f>
        <v>0</v>
      </c>
      <c r="G284" s="59">
        <f t="shared" si="152"/>
        <v>0</v>
      </c>
      <c r="H284" s="59">
        <f t="shared" si="152"/>
        <v>0</v>
      </c>
    </row>
    <row r="285" spans="1:8" s="40" customFormat="1" ht="30" customHeight="1" x14ac:dyDescent="0.25">
      <c r="B285" s="75"/>
      <c r="C285" s="76">
        <v>451</v>
      </c>
      <c r="D285" s="77"/>
      <c r="E285" s="78" t="s">
        <v>140</v>
      </c>
      <c r="F285" s="79"/>
      <c r="G285" s="79"/>
      <c r="H285" s="79"/>
    </row>
    <row r="286" spans="1:8" s="50" customFormat="1" ht="15" customHeight="1" x14ac:dyDescent="0.25">
      <c r="A286" s="50" t="s">
        <v>167</v>
      </c>
      <c r="B286" s="152" t="s">
        <v>145</v>
      </c>
      <c r="C286" s="153"/>
      <c r="D286" s="154"/>
      <c r="E286" s="88" t="s">
        <v>176</v>
      </c>
      <c r="F286" s="87">
        <f t="shared" ref="F286" si="153">F287+F290+F302</f>
        <v>0</v>
      </c>
      <c r="G286" s="87">
        <f t="shared" ref="G286:H286" si="154">G287+G290+G302</f>
        <v>7000</v>
      </c>
      <c r="H286" s="87">
        <f t="shared" si="154"/>
        <v>7000</v>
      </c>
    </row>
    <row r="287" spans="1:8" s="54" customFormat="1" ht="30" customHeight="1" x14ac:dyDescent="0.25">
      <c r="B287" s="51">
        <v>41</v>
      </c>
      <c r="C287" s="52"/>
      <c r="D287" s="53"/>
      <c r="E287" s="58" t="s">
        <v>7</v>
      </c>
      <c r="F287" s="59">
        <f t="shared" ref="F287:H288" si="155">F288</f>
        <v>0</v>
      </c>
      <c r="G287" s="59">
        <f t="shared" si="155"/>
        <v>0</v>
      </c>
      <c r="H287" s="59">
        <f t="shared" si="155"/>
        <v>0</v>
      </c>
    </row>
    <row r="288" spans="1:8" s="40" customFormat="1" ht="30" customHeight="1" x14ac:dyDescent="0.25">
      <c r="B288" s="42"/>
      <c r="C288" s="43">
        <v>412</v>
      </c>
      <c r="D288" s="39"/>
      <c r="E288" s="57" t="s">
        <v>125</v>
      </c>
      <c r="F288" s="60">
        <f t="shared" si="155"/>
        <v>0</v>
      </c>
      <c r="G288" s="60">
        <f t="shared" si="155"/>
        <v>0</v>
      </c>
      <c r="H288" s="60">
        <f t="shared" si="155"/>
        <v>0</v>
      </c>
    </row>
    <row r="289" spans="1:8" s="50" customFormat="1" ht="30" customHeight="1" x14ac:dyDescent="0.25">
      <c r="B289" s="45"/>
      <c r="C289" s="74"/>
      <c r="D289" s="47">
        <v>4123</v>
      </c>
      <c r="E289" s="73" t="s">
        <v>126</v>
      </c>
      <c r="F289" s="71"/>
      <c r="G289" s="72"/>
      <c r="H289" s="72"/>
    </row>
    <row r="290" spans="1:8" s="54" customFormat="1" ht="30" customHeight="1" x14ac:dyDescent="0.25">
      <c r="B290" s="51">
        <v>42</v>
      </c>
      <c r="C290" s="52"/>
      <c r="D290" s="53"/>
      <c r="E290" s="58" t="s">
        <v>127</v>
      </c>
      <c r="F290" s="59">
        <f t="shared" ref="F290" si="156">F291+F293+F300</f>
        <v>0</v>
      </c>
      <c r="G290" s="59">
        <f t="shared" ref="G290:H290" si="157">G291+G293+G300</f>
        <v>0</v>
      </c>
      <c r="H290" s="59">
        <f t="shared" si="157"/>
        <v>0</v>
      </c>
    </row>
    <row r="291" spans="1:8" s="40" customFormat="1" ht="30" customHeight="1" x14ac:dyDescent="0.25">
      <c r="B291" s="42"/>
      <c r="C291" s="43">
        <v>421</v>
      </c>
      <c r="D291" s="39"/>
      <c r="E291" s="57" t="s">
        <v>128</v>
      </c>
      <c r="F291" s="60">
        <f t="shared" ref="F291:H291" si="158">F292</f>
        <v>0</v>
      </c>
      <c r="G291" s="60">
        <f t="shared" si="158"/>
        <v>0</v>
      </c>
      <c r="H291" s="60">
        <f t="shared" si="158"/>
        <v>0</v>
      </c>
    </row>
    <row r="292" spans="1:8" s="50" customFormat="1" ht="30" customHeight="1" x14ac:dyDescent="0.25">
      <c r="B292" s="45"/>
      <c r="C292" s="46"/>
      <c r="D292" s="47">
        <v>4214</v>
      </c>
      <c r="E292" s="73" t="s">
        <v>129</v>
      </c>
      <c r="F292" s="71"/>
      <c r="G292" s="71"/>
      <c r="H292" s="71"/>
    </row>
    <row r="293" spans="1:8" s="40" customFormat="1" ht="30" customHeight="1" x14ac:dyDescent="0.25">
      <c r="B293" s="42"/>
      <c r="C293" s="43">
        <v>422</v>
      </c>
      <c r="D293" s="39"/>
      <c r="E293" s="57" t="s">
        <v>130</v>
      </c>
      <c r="F293" s="60">
        <f t="shared" ref="F293" si="159">F294+F295+F296+F297+F298+F299</f>
        <v>0</v>
      </c>
      <c r="G293" s="60">
        <f t="shared" ref="G293:H293" si="160">G294+G295+G296+G297+G298+G299</f>
        <v>0</v>
      </c>
      <c r="H293" s="60">
        <f t="shared" si="160"/>
        <v>0</v>
      </c>
    </row>
    <row r="294" spans="1:8" s="50" customFormat="1" ht="30" customHeight="1" x14ac:dyDescent="0.25">
      <c r="B294" s="45"/>
      <c r="C294" s="74"/>
      <c r="D294" s="47">
        <v>4221</v>
      </c>
      <c r="E294" s="73" t="s">
        <v>132</v>
      </c>
      <c r="F294" s="71"/>
      <c r="G294" s="71"/>
      <c r="H294" s="71"/>
    </row>
    <row r="295" spans="1:8" s="50" customFormat="1" ht="30" customHeight="1" x14ac:dyDescent="0.25">
      <c r="B295" s="45"/>
      <c r="C295" s="74"/>
      <c r="D295" s="47">
        <v>4222</v>
      </c>
      <c r="E295" s="73" t="s">
        <v>162</v>
      </c>
      <c r="F295" s="71"/>
      <c r="G295" s="71"/>
      <c r="H295" s="71"/>
    </row>
    <row r="296" spans="1:8" s="50" customFormat="1" ht="30" customHeight="1" x14ac:dyDescent="0.25">
      <c r="B296" s="45"/>
      <c r="C296" s="74"/>
      <c r="D296" s="47">
        <v>4223</v>
      </c>
      <c r="E296" s="73" t="s">
        <v>134</v>
      </c>
      <c r="F296" s="71"/>
      <c r="G296" s="71"/>
      <c r="H296" s="71"/>
    </row>
    <row r="297" spans="1:8" s="50" customFormat="1" ht="30" customHeight="1" x14ac:dyDescent="0.25">
      <c r="B297" s="45"/>
      <c r="C297" s="74"/>
      <c r="D297" s="47">
        <v>4225</v>
      </c>
      <c r="E297" s="73" t="s">
        <v>135</v>
      </c>
      <c r="F297" s="71"/>
      <c r="G297" s="71"/>
      <c r="H297" s="71"/>
    </row>
    <row r="298" spans="1:8" s="50" customFormat="1" ht="30" customHeight="1" x14ac:dyDescent="0.25">
      <c r="B298" s="45"/>
      <c r="C298" s="46"/>
      <c r="D298" s="47">
        <v>4226</v>
      </c>
      <c r="E298" s="73" t="s">
        <v>136</v>
      </c>
      <c r="F298" s="71"/>
      <c r="G298" s="71"/>
      <c r="H298" s="71"/>
    </row>
    <row r="299" spans="1:8" s="50" customFormat="1" ht="30" customHeight="1" x14ac:dyDescent="0.25">
      <c r="B299" s="45"/>
      <c r="C299" s="46"/>
      <c r="D299" s="47">
        <v>4227</v>
      </c>
      <c r="E299" s="73" t="s">
        <v>137</v>
      </c>
      <c r="F299" s="71"/>
      <c r="G299" s="71"/>
      <c r="H299" s="71"/>
    </row>
    <row r="300" spans="1:8" s="40" customFormat="1" ht="30" customHeight="1" x14ac:dyDescent="0.25">
      <c r="B300" s="42"/>
      <c r="C300" s="43">
        <v>423</v>
      </c>
      <c r="D300" s="39"/>
      <c r="E300" s="57" t="s">
        <v>131</v>
      </c>
      <c r="F300" s="60">
        <f t="shared" ref="F300:H300" si="161">F301</f>
        <v>0</v>
      </c>
      <c r="G300" s="60">
        <f t="shared" si="161"/>
        <v>0</v>
      </c>
      <c r="H300" s="60">
        <f t="shared" si="161"/>
        <v>0</v>
      </c>
    </row>
    <row r="301" spans="1:8" s="50" customFormat="1" ht="30" customHeight="1" x14ac:dyDescent="0.25">
      <c r="B301" s="45"/>
      <c r="C301" s="46"/>
      <c r="D301" s="47">
        <v>4231</v>
      </c>
      <c r="E301" s="73" t="s">
        <v>163</v>
      </c>
      <c r="F301" s="71"/>
      <c r="G301" s="71"/>
      <c r="H301" s="71"/>
    </row>
    <row r="302" spans="1:8" s="54" customFormat="1" ht="30" customHeight="1" x14ac:dyDescent="0.25">
      <c r="B302" s="51">
        <v>45</v>
      </c>
      <c r="C302" s="52"/>
      <c r="D302" s="53"/>
      <c r="E302" s="58" t="s">
        <v>164</v>
      </c>
      <c r="F302" s="59">
        <f t="shared" ref="F302:H302" si="162">F303</f>
        <v>0</v>
      </c>
      <c r="G302" s="59">
        <f t="shared" si="162"/>
        <v>7000</v>
      </c>
      <c r="H302" s="59">
        <f t="shared" si="162"/>
        <v>7000</v>
      </c>
    </row>
    <row r="303" spans="1:8" s="40" customFormat="1" ht="30" customHeight="1" x14ac:dyDescent="0.25">
      <c r="B303" s="75"/>
      <c r="C303" s="76">
        <v>451</v>
      </c>
      <c r="D303" s="77"/>
      <c r="E303" s="78" t="s">
        <v>140</v>
      </c>
      <c r="F303" s="79"/>
      <c r="G303" s="79">
        <v>7000</v>
      </c>
      <c r="H303" s="79">
        <v>7000</v>
      </c>
    </row>
    <row r="304" spans="1:8" s="50" customFormat="1" ht="15.75" customHeight="1" x14ac:dyDescent="0.25">
      <c r="A304" s="50" t="s">
        <v>167</v>
      </c>
      <c r="B304" s="152" t="s">
        <v>174</v>
      </c>
      <c r="C304" s="153"/>
      <c r="D304" s="154"/>
      <c r="E304" s="88" t="s">
        <v>149</v>
      </c>
      <c r="F304" s="87">
        <f t="shared" ref="F304" si="163">F305+F308+F320</f>
        <v>0</v>
      </c>
      <c r="G304" s="87">
        <f t="shared" ref="G304:H304" si="164">G305+G308+G320</f>
        <v>0</v>
      </c>
      <c r="H304" s="87">
        <f t="shared" si="164"/>
        <v>0</v>
      </c>
    </row>
    <row r="305" spans="2:8" s="54" customFormat="1" ht="30" customHeight="1" x14ac:dyDescent="0.25">
      <c r="B305" s="51">
        <v>41</v>
      </c>
      <c r="C305" s="52"/>
      <c r="D305" s="53"/>
      <c r="E305" s="58" t="s">
        <v>7</v>
      </c>
      <c r="F305" s="59">
        <f t="shared" ref="F305:H306" si="165">F306</f>
        <v>0</v>
      </c>
      <c r="G305" s="59">
        <f t="shared" si="165"/>
        <v>0</v>
      </c>
      <c r="H305" s="59">
        <f t="shared" si="165"/>
        <v>0</v>
      </c>
    </row>
    <row r="306" spans="2:8" s="40" customFormat="1" ht="30" customHeight="1" x14ac:dyDescent="0.25">
      <c r="B306" s="42"/>
      <c r="C306" s="43">
        <v>412</v>
      </c>
      <c r="D306" s="39"/>
      <c r="E306" s="57" t="s">
        <v>125</v>
      </c>
      <c r="F306" s="60">
        <f t="shared" si="165"/>
        <v>0</v>
      </c>
      <c r="G306" s="60">
        <f t="shared" si="165"/>
        <v>0</v>
      </c>
      <c r="H306" s="60">
        <f t="shared" si="165"/>
        <v>0</v>
      </c>
    </row>
    <row r="307" spans="2:8" s="50" customFormat="1" ht="30" customHeight="1" x14ac:dyDescent="0.25">
      <c r="B307" s="45"/>
      <c r="C307" s="74"/>
      <c r="D307" s="47">
        <v>4123</v>
      </c>
      <c r="E307" s="73" t="s">
        <v>126</v>
      </c>
      <c r="F307" s="71"/>
      <c r="G307" s="72"/>
      <c r="H307" s="72"/>
    </row>
    <row r="308" spans="2:8" s="54" customFormat="1" ht="30" customHeight="1" x14ac:dyDescent="0.25">
      <c r="B308" s="51">
        <v>42</v>
      </c>
      <c r="C308" s="52"/>
      <c r="D308" s="53"/>
      <c r="E308" s="58" t="s">
        <v>127</v>
      </c>
      <c r="F308" s="59">
        <f t="shared" ref="F308" si="166">F309+F311+F318</f>
        <v>0</v>
      </c>
      <c r="G308" s="59">
        <f t="shared" ref="G308:H308" si="167">G309+G311+G318</f>
        <v>0</v>
      </c>
      <c r="H308" s="59">
        <f t="shared" si="167"/>
        <v>0</v>
      </c>
    </row>
    <row r="309" spans="2:8" s="40" customFormat="1" ht="30" customHeight="1" x14ac:dyDescent="0.25">
      <c r="B309" s="42"/>
      <c r="C309" s="43">
        <v>421</v>
      </c>
      <c r="D309" s="39"/>
      <c r="E309" s="57" t="s">
        <v>128</v>
      </c>
      <c r="F309" s="60">
        <f t="shared" ref="F309:H309" si="168">F310</f>
        <v>0</v>
      </c>
      <c r="G309" s="60">
        <f t="shared" si="168"/>
        <v>0</v>
      </c>
      <c r="H309" s="60">
        <f t="shared" si="168"/>
        <v>0</v>
      </c>
    </row>
    <row r="310" spans="2:8" s="50" customFormat="1" ht="30" customHeight="1" x14ac:dyDescent="0.25">
      <c r="B310" s="45"/>
      <c r="C310" s="46"/>
      <c r="D310" s="47">
        <v>4214</v>
      </c>
      <c r="E310" s="73" t="s">
        <v>129</v>
      </c>
      <c r="F310" s="71"/>
      <c r="G310" s="71"/>
      <c r="H310" s="71"/>
    </row>
    <row r="311" spans="2:8" s="40" customFormat="1" ht="30" customHeight="1" x14ac:dyDescent="0.25">
      <c r="B311" s="42"/>
      <c r="C311" s="43">
        <v>422</v>
      </c>
      <c r="D311" s="39"/>
      <c r="E311" s="57" t="s">
        <v>130</v>
      </c>
      <c r="F311" s="60">
        <f t="shared" ref="F311" si="169">F312+F313+F314+F315+F316+F317</f>
        <v>0</v>
      </c>
      <c r="G311" s="60">
        <f t="shared" ref="G311:H311" si="170">G312+G313+G314+G315+G316+G317</f>
        <v>0</v>
      </c>
      <c r="H311" s="60">
        <f t="shared" si="170"/>
        <v>0</v>
      </c>
    </row>
    <row r="312" spans="2:8" s="50" customFormat="1" ht="30" customHeight="1" x14ac:dyDescent="0.25">
      <c r="B312" s="45"/>
      <c r="C312" s="74"/>
      <c r="D312" s="47">
        <v>4221</v>
      </c>
      <c r="E312" s="73" t="s">
        <v>132</v>
      </c>
      <c r="F312" s="71"/>
      <c r="G312" s="71"/>
      <c r="H312" s="71"/>
    </row>
    <row r="313" spans="2:8" s="50" customFormat="1" ht="30" customHeight="1" x14ac:dyDescent="0.25">
      <c r="B313" s="45"/>
      <c r="C313" s="74"/>
      <c r="D313" s="47">
        <v>4222</v>
      </c>
      <c r="E313" s="73" t="s">
        <v>162</v>
      </c>
      <c r="F313" s="71"/>
      <c r="G313" s="71"/>
      <c r="H313" s="71"/>
    </row>
    <row r="314" spans="2:8" s="50" customFormat="1" ht="30" customHeight="1" x14ac:dyDescent="0.25">
      <c r="B314" s="45"/>
      <c r="C314" s="74"/>
      <c r="D314" s="47">
        <v>4223</v>
      </c>
      <c r="E314" s="73" t="s">
        <v>134</v>
      </c>
      <c r="F314" s="71"/>
      <c r="G314" s="71"/>
      <c r="H314" s="71"/>
    </row>
    <row r="315" spans="2:8" s="50" customFormat="1" ht="30" customHeight="1" x14ac:dyDescent="0.25">
      <c r="B315" s="45"/>
      <c r="C315" s="74"/>
      <c r="D315" s="47">
        <v>4225</v>
      </c>
      <c r="E315" s="73" t="s">
        <v>135</v>
      </c>
      <c r="F315" s="71"/>
      <c r="G315" s="71"/>
      <c r="H315" s="71"/>
    </row>
    <row r="316" spans="2:8" s="50" customFormat="1" ht="30" customHeight="1" x14ac:dyDescent="0.25">
      <c r="B316" s="45"/>
      <c r="C316" s="46"/>
      <c r="D316" s="47">
        <v>4226</v>
      </c>
      <c r="E316" s="73" t="s">
        <v>136</v>
      </c>
      <c r="F316" s="71"/>
      <c r="G316" s="71"/>
      <c r="H316" s="71"/>
    </row>
    <row r="317" spans="2:8" s="50" customFormat="1" ht="30" customHeight="1" x14ac:dyDescent="0.25">
      <c r="B317" s="45"/>
      <c r="C317" s="46"/>
      <c r="D317" s="47">
        <v>4227</v>
      </c>
      <c r="E317" s="73" t="s">
        <v>137</v>
      </c>
      <c r="F317" s="71"/>
      <c r="G317" s="71"/>
      <c r="H317" s="71"/>
    </row>
    <row r="318" spans="2:8" s="40" customFormat="1" ht="30" customHeight="1" x14ac:dyDescent="0.25">
      <c r="B318" s="42"/>
      <c r="C318" s="43">
        <v>423</v>
      </c>
      <c r="D318" s="39"/>
      <c r="E318" s="57" t="s">
        <v>131</v>
      </c>
      <c r="F318" s="60">
        <f t="shared" ref="F318:H318" si="171">F319</f>
        <v>0</v>
      </c>
      <c r="G318" s="60">
        <f t="shared" si="171"/>
        <v>0</v>
      </c>
      <c r="H318" s="60">
        <f t="shared" si="171"/>
        <v>0</v>
      </c>
    </row>
    <row r="319" spans="2:8" s="50" customFormat="1" ht="30" customHeight="1" x14ac:dyDescent="0.25">
      <c r="B319" s="45"/>
      <c r="C319" s="46"/>
      <c r="D319" s="47">
        <v>4231</v>
      </c>
      <c r="E319" s="73" t="s">
        <v>163</v>
      </c>
      <c r="F319" s="71"/>
      <c r="G319" s="71"/>
      <c r="H319" s="71"/>
    </row>
    <row r="320" spans="2:8" s="54" customFormat="1" ht="30" customHeight="1" x14ac:dyDescent="0.25">
      <c r="B320" s="51">
        <v>45</v>
      </c>
      <c r="C320" s="52"/>
      <c r="D320" s="53"/>
      <c r="E320" s="58" t="s">
        <v>164</v>
      </c>
      <c r="F320" s="59">
        <f t="shared" ref="F320:H320" si="172">F321</f>
        <v>0</v>
      </c>
      <c r="G320" s="59">
        <f t="shared" si="172"/>
        <v>0</v>
      </c>
      <c r="H320" s="59">
        <f t="shared" si="172"/>
        <v>0</v>
      </c>
    </row>
    <row r="321" spans="1:8" s="40" customFormat="1" ht="30" customHeight="1" x14ac:dyDescent="0.25">
      <c r="B321" s="75"/>
      <c r="C321" s="76">
        <v>451</v>
      </c>
      <c r="D321" s="77"/>
      <c r="E321" s="78" t="s">
        <v>140</v>
      </c>
      <c r="F321" s="79"/>
      <c r="G321" s="79"/>
      <c r="H321" s="79"/>
    </row>
    <row r="322" spans="1:8" s="50" customFormat="1" ht="15.75" customHeight="1" x14ac:dyDescent="0.25">
      <c r="A322" s="50" t="s">
        <v>167</v>
      </c>
      <c r="B322" s="152" t="s">
        <v>192</v>
      </c>
      <c r="C322" s="153"/>
      <c r="D322" s="154"/>
      <c r="E322" s="88" t="s">
        <v>200</v>
      </c>
      <c r="F322" s="87">
        <f t="shared" ref="F322" si="173">F323+F326+F338</f>
        <v>0</v>
      </c>
      <c r="G322" s="87">
        <f t="shared" ref="G322:H322" si="174">G323+G326+G338</f>
        <v>0</v>
      </c>
      <c r="H322" s="87">
        <f t="shared" si="174"/>
        <v>0</v>
      </c>
    </row>
    <row r="323" spans="1:8" s="54" customFormat="1" ht="30" customHeight="1" x14ac:dyDescent="0.25">
      <c r="B323" s="51">
        <v>41</v>
      </c>
      <c r="C323" s="52"/>
      <c r="D323" s="53"/>
      <c r="E323" s="58" t="s">
        <v>7</v>
      </c>
      <c r="F323" s="59">
        <f t="shared" ref="F323:H324" si="175">F324</f>
        <v>0</v>
      </c>
      <c r="G323" s="59">
        <f t="shared" si="175"/>
        <v>0</v>
      </c>
      <c r="H323" s="59">
        <f t="shared" si="175"/>
        <v>0</v>
      </c>
    </row>
    <row r="324" spans="1:8" s="40" customFormat="1" ht="30" customHeight="1" x14ac:dyDescent="0.25">
      <c r="B324" s="42"/>
      <c r="C324" s="43">
        <v>412</v>
      </c>
      <c r="D324" s="39"/>
      <c r="E324" s="57" t="s">
        <v>125</v>
      </c>
      <c r="F324" s="60">
        <f t="shared" si="175"/>
        <v>0</v>
      </c>
      <c r="G324" s="60">
        <f t="shared" si="175"/>
        <v>0</v>
      </c>
      <c r="H324" s="60">
        <f t="shared" si="175"/>
        <v>0</v>
      </c>
    </row>
    <row r="325" spans="1:8" s="50" customFormat="1" ht="30" customHeight="1" x14ac:dyDescent="0.25">
      <c r="B325" s="45"/>
      <c r="C325" s="74"/>
      <c r="D325" s="47">
        <v>4123</v>
      </c>
      <c r="E325" s="73" t="s">
        <v>126</v>
      </c>
      <c r="F325" s="71"/>
      <c r="G325" s="72"/>
      <c r="H325" s="72"/>
    </row>
    <row r="326" spans="1:8" s="54" customFormat="1" ht="30" customHeight="1" x14ac:dyDescent="0.25">
      <c r="B326" s="51">
        <v>42</v>
      </c>
      <c r="C326" s="52"/>
      <c r="D326" s="53"/>
      <c r="E326" s="58" t="s">
        <v>127</v>
      </c>
      <c r="F326" s="59">
        <f t="shared" ref="F326" si="176">F327+F329+F336</f>
        <v>0</v>
      </c>
      <c r="G326" s="59">
        <f t="shared" ref="G326:H326" si="177">G327+G329+G336</f>
        <v>0</v>
      </c>
      <c r="H326" s="59">
        <f t="shared" si="177"/>
        <v>0</v>
      </c>
    </row>
    <row r="327" spans="1:8" s="40" customFormat="1" ht="30" customHeight="1" x14ac:dyDescent="0.25">
      <c r="B327" s="42"/>
      <c r="C327" s="43">
        <v>421</v>
      </c>
      <c r="D327" s="39"/>
      <c r="E327" s="57" t="s">
        <v>128</v>
      </c>
      <c r="F327" s="60">
        <f t="shared" ref="F327:H327" si="178">F328</f>
        <v>0</v>
      </c>
      <c r="G327" s="60">
        <f t="shared" si="178"/>
        <v>0</v>
      </c>
      <c r="H327" s="60">
        <f t="shared" si="178"/>
        <v>0</v>
      </c>
    </row>
    <row r="328" spans="1:8" s="50" customFormat="1" ht="30" customHeight="1" x14ac:dyDescent="0.25">
      <c r="B328" s="45"/>
      <c r="C328" s="46"/>
      <c r="D328" s="47">
        <v>4214</v>
      </c>
      <c r="E328" s="73" t="s">
        <v>129</v>
      </c>
      <c r="F328" s="71"/>
      <c r="G328" s="71"/>
      <c r="H328" s="71"/>
    </row>
    <row r="329" spans="1:8" s="40" customFormat="1" ht="30" customHeight="1" x14ac:dyDescent="0.25">
      <c r="B329" s="42"/>
      <c r="C329" s="43">
        <v>422</v>
      </c>
      <c r="D329" s="39"/>
      <c r="E329" s="57" t="s">
        <v>130</v>
      </c>
      <c r="F329" s="60">
        <f t="shared" ref="F329" si="179">F330+F331+F332+F333+F334+F335</f>
        <v>0</v>
      </c>
      <c r="G329" s="60">
        <f t="shared" ref="G329:H329" si="180">G330+G331+G332+G333+G334+G335</f>
        <v>0</v>
      </c>
      <c r="H329" s="60">
        <f t="shared" si="180"/>
        <v>0</v>
      </c>
    </row>
    <row r="330" spans="1:8" s="50" customFormat="1" ht="30" customHeight="1" x14ac:dyDescent="0.25">
      <c r="B330" s="45"/>
      <c r="C330" s="74"/>
      <c r="D330" s="47">
        <v>4221</v>
      </c>
      <c r="E330" s="73" t="s">
        <v>132</v>
      </c>
      <c r="F330" s="71"/>
      <c r="G330" s="71"/>
      <c r="H330" s="71"/>
    </row>
    <row r="331" spans="1:8" s="50" customFormat="1" ht="30" customHeight="1" x14ac:dyDescent="0.25">
      <c r="B331" s="45"/>
      <c r="C331" s="74"/>
      <c r="D331" s="47">
        <v>4222</v>
      </c>
      <c r="E331" s="73" t="s">
        <v>162</v>
      </c>
      <c r="F331" s="71"/>
      <c r="G331" s="71"/>
      <c r="H331" s="71"/>
    </row>
    <row r="332" spans="1:8" s="50" customFormat="1" ht="30" customHeight="1" x14ac:dyDescent="0.25">
      <c r="B332" s="45"/>
      <c r="C332" s="74"/>
      <c r="D332" s="47">
        <v>4223</v>
      </c>
      <c r="E332" s="73" t="s">
        <v>134</v>
      </c>
      <c r="F332" s="71"/>
      <c r="G332" s="71"/>
      <c r="H332" s="71"/>
    </row>
    <row r="333" spans="1:8" s="50" customFormat="1" ht="30" customHeight="1" x14ac:dyDescent="0.25">
      <c r="B333" s="45"/>
      <c r="C333" s="74"/>
      <c r="D333" s="47">
        <v>4225</v>
      </c>
      <c r="E333" s="73" t="s">
        <v>135</v>
      </c>
      <c r="F333" s="71"/>
      <c r="G333" s="71"/>
      <c r="H333" s="71"/>
    </row>
    <row r="334" spans="1:8" s="50" customFormat="1" ht="30" customHeight="1" x14ac:dyDescent="0.25">
      <c r="B334" s="45"/>
      <c r="C334" s="46"/>
      <c r="D334" s="47">
        <v>4226</v>
      </c>
      <c r="E334" s="73" t="s">
        <v>136</v>
      </c>
      <c r="F334" s="71"/>
      <c r="G334" s="71"/>
      <c r="H334" s="71"/>
    </row>
    <row r="335" spans="1:8" s="50" customFormat="1" ht="30" customHeight="1" x14ac:dyDescent="0.25">
      <c r="B335" s="45"/>
      <c r="C335" s="46"/>
      <c r="D335" s="47">
        <v>4227</v>
      </c>
      <c r="E335" s="73" t="s">
        <v>137</v>
      </c>
      <c r="F335" s="71"/>
      <c r="G335" s="71"/>
      <c r="H335" s="71"/>
    </row>
    <row r="336" spans="1:8" s="40" customFormat="1" ht="30" customHeight="1" x14ac:dyDescent="0.25">
      <c r="B336" s="42"/>
      <c r="C336" s="43">
        <v>423</v>
      </c>
      <c r="D336" s="39"/>
      <c r="E336" s="57" t="s">
        <v>131</v>
      </c>
      <c r="F336" s="60">
        <f t="shared" ref="F336:H336" si="181">F337</f>
        <v>0</v>
      </c>
      <c r="G336" s="60">
        <f t="shared" si="181"/>
        <v>0</v>
      </c>
      <c r="H336" s="60">
        <f t="shared" si="181"/>
        <v>0</v>
      </c>
    </row>
    <row r="337" spans="2:8" s="50" customFormat="1" ht="30" customHeight="1" x14ac:dyDescent="0.25">
      <c r="B337" s="45"/>
      <c r="C337" s="46"/>
      <c r="D337" s="47">
        <v>4231</v>
      </c>
      <c r="E337" s="73" t="s">
        <v>163</v>
      </c>
      <c r="F337" s="71"/>
      <c r="G337" s="71"/>
      <c r="H337" s="71"/>
    </row>
    <row r="338" spans="2:8" s="54" customFormat="1" ht="30" customHeight="1" x14ac:dyDescent="0.25">
      <c r="B338" s="51">
        <v>45</v>
      </c>
      <c r="C338" s="52"/>
      <c r="D338" s="53"/>
      <c r="E338" s="58" t="s">
        <v>164</v>
      </c>
      <c r="F338" s="59">
        <f t="shared" ref="F338:H338" si="182">F339</f>
        <v>0</v>
      </c>
      <c r="G338" s="59">
        <f t="shared" si="182"/>
        <v>0</v>
      </c>
      <c r="H338" s="59">
        <f t="shared" si="182"/>
        <v>0</v>
      </c>
    </row>
    <row r="339" spans="2:8" s="40" customFormat="1" ht="30" customHeight="1" x14ac:dyDescent="0.25">
      <c r="B339" s="75"/>
      <c r="C339" s="76">
        <v>451</v>
      </c>
      <c r="D339" s="77"/>
      <c r="E339" s="78" t="s">
        <v>140</v>
      </c>
      <c r="F339" s="79"/>
      <c r="G339" s="79"/>
      <c r="H339" s="79"/>
    </row>
    <row r="340" spans="2:8" s="40" customFormat="1" ht="30" customHeight="1" x14ac:dyDescent="0.25">
      <c r="B340" s="42"/>
      <c r="C340" s="43"/>
      <c r="D340" s="39"/>
      <c r="E340" s="44"/>
      <c r="F340" s="60"/>
      <c r="G340" s="61"/>
      <c r="H340" s="61"/>
    </row>
  </sheetData>
  <mergeCells count="28">
    <mergeCell ref="B63:D63"/>
    <mergeCell ref="B64:D64"/>
    <mergeCell ref="B203:D203"/>
    <mergeCell ref="B249:D249"/>
    <mergeCell ref="B109:D109"/>
    <mergeCell ref="B110:D110"/>
    <mergeCell ref="B156:D156"/>
    <mergeCell ref="B157:D157"/>
    <mergeCell ref="B204:D204"/>
    <mergeCell ref="B17:D17"/>
    <mergeCell ref="B2:H2"/>
    <mergeCell ref="B14:D14"/>
    <mergeCell ref="B16:D16"/>
    <mergeCell ref="B4:H4"/>
    <mergeCell ref="B6:E6"/>
    <mergeCell ref="B7:E7"/>
    <mergeCell ref="B8:D8"/>
    <mergeCell ref="B11:D11"/>
    <mergeCell ref="B12:D12"/>
    <mergeCell ref="B13:D13"/>
    <mergeCell ref="B9:D9"/>
    <mergeCell ref="B10:D10"/>
    <mergeCell ref="B15:D15"/>
    <mergeCell ref="B250:D250"/>
    <mergeCell ref="B268:D268"/>
    <mergeCell ref="B286:D286"/>
    <mergeCell ref="B304:D304"/>
    <mergeCell ref="B322:D322"/>
  </mergeCells>
  <pageMargins left="0.7" right="0.7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0717-0523-4732-A9BA-D486452A6AD4}">
  <dimension ref="A2:B52"/>
  <sheetViews>
    <sheetView topLeftCell="A40" workbookViewId="0">
      <selection activeCell="L69" sqref="L69"/>
    </sheetView>
  </sheetViews>
  <sheetFormatPr defaultRowHeight="15" x14ac:dyDescent="0.25"/>
  <sheetData>
    <row r="2" spans="1:2" x14ac:dyDescent="0.25">
      <c r="A2" t="s">
        <v>169</v>
      </c>
      <c r="B2" s="107" t="s">
        <v>170</v>
      </c>
    </row>
    <row r="3" spans="1:2" x14ac:dyDescent="0.25">
      <c r="A3" t="s">
        <v>168</v>
      </c>
    </row>
    <row r="4" spans="1:2" x14ac:dyDescent="0.25">
      <c r="A4" t="s">
        <v>203</v>
      </c>
    </row>
    <row r="6" spans="1:2" x14ac:dyDescent="0.25">
      <c r="A6" t="s">
        <v>171</v>
      </c>
    </row>
    <row r="7" spans="1:2" x14ac:dyDescent="0.25">
      <c r="A7" t="s">
        <v>172</v>
      </c>
    </row>
    <row r="11" spans="1:2" x14ac:dyDescent="0.25">
      <c r="A11" s="31" t="s">
        <v>204</v>
      </c>
    </row>
    <row r="12" spans="1:2" x14ac:dyDescent="0.25">
      <c r="A12" s="31"/>
    </row>
    <row r="13" spans="1:2" x14ac:dyDescent="0.25">
      <c r="A13" s="110" t="s">
        <v>205</v>
      </c>
    </row>
    <row r="14" spans="1:2" ht="28.5" x14ac:dyDescent="0.25">
      <c r="A14" s="111" t="s">
        <v>206</v>
      </c>
    </row>
    <row r="15" spans="1:2" x14ac:dyDescent="0.25">
      <c r="A15" s="112" t="s">
        <v>207</v>
      </c>
    </row>
    <row r="16" spans="1:2" x14ac:dyDescent="0.25">
      <c r="A16" s="112" t="s">
        <v>208</v>
      </c>
    </row>
    <row r="17" spans="1:1" x14ac:dyDescent="0.25">
      <c r="A17" s="112"/>
    </row>
    <row r="18" spans="1:1" x14ac:dyDescent="0.25">
      <c r="A18" s="110" t="s">
        <v>209</v>
      </c>
    </row>
    <row r="19" spans="1:1" ht="28.5" x14ac:dyDescent="0.25">
      <c r="A19" s="111" t="s">
        <v>210</v>
      </c>
    </row>
    <row r="20" spans="1:1" x14ac:dyDescent="0.25">
      <c r="A20" s="112" t="s">
        <v>211</v>
      </c>
    </row>
    <row r="21" spans="1:1" x14ac:dyDescent="0.25">
      <c r="A21" s="113" t="s">
        <v>212</v>
      </c>
    </row>
    <row r="22" spans="1:1" x14ac:dyDescent="0.25">
      <c r="A22" s="112" t="s">
        <v>213</v>
      </c>
    </row>
    <row r="23" spans="1:1" x14ac:dyDescent="0.25">
      <c r="A23" s="113" t="s">
        <v>214</v>
      </c>
    </row>
    <row r="24" spans="1:1" x14ac:dyDescent="0.25">
      <c r="A24" s="113" t="s">
        <v>215</v>
      </c>
    </row>
    <row r="25" spans="1:1" x14ac:dyDescent="0.25">
      <c r="A25" s="113" t="s">
        <v>216</v>
      </c>
    </row>
    <row r="26" spans="1:1" x14ac:dyDescent="0.25">
      <c r="A26" s="113" t="s">
        <v>217</v>
      </c>
    </row>
    <row r="27" spans="1:1" x14ac:dyDescent="0.25">
      <c r="A27" s="113" t="s">
        <v>218</v>
      </c>
    </row>
    <row r="28" spans="1:1" x14ac:dyDescent="0.25">
      <c r="A28" s="113" t="s">
        <v>219</v>
      </c>
    </row>
    <row r="29" spans="1:1" x14ac:dyDescent="0.25">
      <c r="A29" s="113" t="s">
        <v>220</v>
      </c>
    </row>
    <row r="30" spans="1:1" x14ac:dyDescent="0.25">
      <c r="A30" s="113"/>
    </row>
    <row r="31" spans="1:1" x14ac:dyDescent="0.25">
      <c r="A31" s="110" t="s">
        <v>221</v>
      </c>
    </row>
    <row r="32" spans="1:1" ht="28.5" x14ac:dyDescent="0.25">
      <c r="A32" s="111" t="s">
        <v>222</v>
      </c>
    </row>
    <row r="33" spans="1:1" x14ac:dyDescent="0.25">
      <c r="A33" s="113" t="s">
        <v>223</v>
      </c>
    </row>
    <row r="34" spans="1:1" x14ac:dyDescent="0.25">
      <c r="A34" s="113" t="s">
        <v>224</v>
      </c>
    </row>
    <row r="35" spans="1:1" x14ac:dyDescent="0.25">
      <c r="A35" s="113"/>
    </row>
    <row r="36" spans="1:1" x14ac:dyDescent="0.25">
      <c r="A36" s="110" t="s">
        <v>225</v>
      </c>
    </row>
    <row r="37" spans="1:1" ht="28.5" x14ac:dyDescent="0.25">
      <c r="A37" s="111" t="s">
        <v>226</v>
      </c>
    </row>
    <row r="38" spans="1:1" x14ac:dyDescent="0.25">
      <c r="A38" s="113" t="s">
        <v>227</v>
      </c>
    </row>
    <row r="39" spans="1:1" x14ac:dyDescent="0.25">
      <c r="A39" s="113" t="s">
        <v>228</v>
      </c>
    </row>
    <row r="40" spans="1:1" x14ac:dyDescent="0.25">
      <c r="A40" s="113" t="s">
        <v>229</v>
      </c>
    </row>
    <row r="41" spans="1:1" x14ac:dyDescent="0.25">
      <c r="A41" s="113" t="s">
        <v>230</v>
      </c>
    </row>
    <row r="42" spans="1:1" x14ac:dyDescent="0.25">
      <c r="A42" s="113" t="s">
        <v>231</v>
      </c>
    </row>
    <row r="43" spans="1:1" x14ac:dyDescent="0.25">
      <c r="A43" s="113" t="s">
        <v>232</v>
      </c>
    </row>
    <row r="44" spans="1:1" x14ac:dyDescent="0.25">
      <c r="A44" s="113"/>
    </row>
    <row r="45" spans="1:1" x14ac:dyDescent="0.25">
      <c r="A45" s="110" t="s">
        <v>233</v>
      </c>
    </row>
    <row r="46" spans="1:1" ht="28.5" x14ac:dyDescent="0.25">
      <c r="A46" s="111" t="s">
        <v>234</v>
      </c>
    </row>
    <row r="47" spans="1:1" x14ac:dyDescent="0.25">
      <c r="A47" s="113" t="s">
        <v>235</v>
      </c>
    </row>
    <row r="48" spans="1:1" x14ac:dyDescent="0.25">
      <c r="A48" s="113" t="s">
        <v>236</v>
      </c>
    </row>
    <row r="49" spans="1:1" x14ac:dyDescent="0.25">
      <c r="A49" s="113" t="s">
        <v>237</v>
      </c>
    </row>
    <row r="50" spans="1:1" x14ac:dyDescent="0.25">
      <c r="A50" s="113" t="s">
        <v>238</v>
      </c>
    </row>
    <row r="51" spans="1:1" x14ac:dyDescent="0.25">
      <c r="A51" s="113" t="s">
        <v>239</v>
      </c>
    </row>
    <row r="52" spans="1:1" x14ac:dyDescent="0.25">
      <c r="A52" s="1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naslovna</vt:lpstr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instrukcije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Javna Postrojba Beli Manastir</cp:lastModifiedBy>
  <cp:lastPrinted>2023-08-28T19:42:57Z</cp:lastPrinted>
  <dcterms:created xsi:type="dcterms:W3CDTF">2022-08-12T12:51:27Z</dcterms:created>
  <dcterms:modified xsi:type="dcterms:W3CDTF">2025-09-16T07:26:17Z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