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jpvpb\Desktop\"/>
    </mc:Choice>
  </mc:AlternateContent>
  <xr:revisionPtr revIDLastSave="0" documentId="13_ncr:1_{15C7223A-3C90-468D-91E2-FDF963FAC8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slovna" sheetId="13" r:id="rId1"/>
    <sheet name="SAŽETAK" sheetId="1" r:id="rId2"/>
    <sheet name="Račun prihoda i rashoda" sheetId="3" r:id="rId3"/>
    <sheet name="Rashodi i prihodi prema izvoru" sheetId="8" r:id="rId4"/>
    <sheet name="Rashodi prema funkcijskoj k " sheetId="11" r:id="rId5"/>
    <sheet name="Račun financiranja " sheetId="9" r:id="rId6"/>
    <sheet name="Račun fin prema izvorima f" sheetId="10" r:id="rId7"/>
    <sheet name="Programska klasifikacija" sheetId="7" r:id="rId8"/>
    <sheet name="instrukcije" sheetId="16" r:id="rId9"/>
  </sheets>
  <definedNames>
    <definedName name="page55" localSheetId="0">naslovna!#REF!</definedName>
    <definedName name="page56" localSheetId="0">naslovna!#REF!</definedName>
    <definedName name="page57" localSheetId="0">naslovna!#REF!</definedName>
    <definedName name="page58" localSheetId="0">naslovna!#REF!</definedName>
    <definedName name="page59" localSheetId="0">naslovna!#REF!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8" l="1"/>
  <c r="C12" i="8"/>
  <c r="C16" i="8" l="1"/>
  <c r="D13" i="8" l="1"/>
  <c r="J10" i="9" l="1"/>
  <c r="J7" i="9"/>
  <c r="J23" i="1"/>
  <c r="K23" i="1"/>
  <c r="J12" i="1" l="1"/>
  <c r="J15" i="1"/>
  <c r="C28" i="10" l="1"/>
  <c r="E25" i="8"/>
  <c r="E12" i="8"/>
  <c r="E24" i="10"/>
  <c r="C20" i="10"/>
  <c r="D28" i="10"/>
  <c r="H10" i="9"/>
  <c r="I10" i="9"/>
  <c r="K10" i="9"/>
  <c r="H7" i="9"/>
  <c r="I7" i="9"/>
  <c r="K7" i="9"/>
  <c r="G10" i="9"/>
  <c r="G7" i="9"/>
  <c r="E20" i="10" l="1"/>
  <c r="D20" i="10"/>
  <c r="F28" i="10"/>
  <c r="F24" i="10"/>
  <c r="F20" i="10"/>
  <c r="F9" i="11"/>
  <c r="D24" i="10"/>
  <c r="D30" i="8"/>
  <c r="D17" i="8"/>
  <c r="G28" i="10"/>
  <c r="G30" i="8"/>
  <c r="G17" i="8"/>
  <c r="C24" i="10"/>
  <c r="C19" i="10" s="1"/>
  <c r="C17" i="8"/>
  <c r="C30" i="8"/>
  <c r="F25" i="8"/>
  <c r="F12" i="8"/>
  <c r="G24" i="10"/>
  <c r="D26" i="8"/>
  <c r="F26" i="8"/>
  <c r="F13" i="8"/>
  <c r="C29" i="8"/>
  <c r="G20" i="10"/>
  <c r="C25" i="8"/>
  <c r="E28" i="10"/>
  <c r="E19" i="10" s="1"/>
  <c r="F17" i="8"/>
  <c r="F30" i="8"/>
  <c r="F16" i="8"/>
  <c r="F29" i="8"/>
  <c r="E30" i="8"/>
  <c r="E17" i="8"/>
  <c r="E29" i="8"/>
  <c r="E16" i="8"/>
  <c r="E26" i="8"/>
  <c r="E24" i="8" s="1"/>
  <c r="E13" i="8"/>
  <c r="E11" i="8" s="1"/>
  <c r="E11" i="10"/>
  <c r="E21" i="8"/>
  <c r="E20" i="8" s="1"/>
  <c r="E8" i="8"/>
  <c r="E7" i="8" s="1"/>
  <c r="E7" i="10"/>
  <c r="J14" i="1"/>
  <c r="J13" i="1" s="1"/>
  <c r="D19" i="10" l="1"/>
  <c r="F7" i="10"/>
  <c r="E28" i="8"/>
  <c r="E19" i="8" s="1"/>
  <c r="C28" i="8"/>
  <c r="C15" i="10"/>
  <c r="F15" i="10"/>
  <c r="F28" i="8"/>
  <c r="F8" i="8"/>
  <c r="F7" i="8" s="1"/>
  <c r="F21" i="8"/>
  <c r="F20" i="8" s="1"/>
  <c r="F19" i="10"/>
  <c r="F15" i="8"/>
  <c r="C15" i="8"/>
  <c r="F11" i="8"/>
  <c r="C11" i="8"/>
  <c r="C26" i="8"/>
  <c r="C24" i="8" s="1"/>
  <c r="G13" i="8"/>
  <c r="G26" i="8"/>
  <c r="G25" i="8"/>
  <c r="G12" i="8"/>
  <c r="C9" i="11"/>
  <c r="C7" i="10"/>
  <c r="C21" i="8"/>
  <c r="C20" i="8" s="1"/>
  <c r="C8" i="8"/>
  <c r="C7" i="8" s="1"/>
  <c r="E15" i="10"/>
  <c r="E6" i="10" s="1"/>
  <c r="G19" i="10"/>
  <c r="F24" i="8"/>
  <c r="G15" i="10"/>
  <c r="G16" i="8"/>
  <c r="G15" i="8" s="1"/>
  <c r="G29" i="8"/>
  <c r="G28" i="8" s="1"/>
  <c r="D21" i="8"/>
  <c r="D20" i="8" s="1"/>
  <c r="D8" i="8"/>
  <c r="D7" i="8" s="1"/>
  <c r="D7" i="10"/>
  <c r="D29" i="8"/>
  <c r="D28" i="8" s="1"/>
  <c r="D15" i="10"/>
  <c r="D16" i="8"/>
  <c r="D15" i="8" s="1"/>
  <c r="E15" i="8"/>
  <c r="E6" i="8" s="1"/>
  <c r="C11" i="10"/>
  <c r="F11" i="10"/>
  <c r="D12" i="8"/>
  <c r="D11" i="8" s="1"/>
  <c r="D11" i="10"/>
  <c r="D25" i="8"/>
  <c r="D24" i="8" s="1"/>
  <c r="G21" i="8"/>
  <c r="G20" i="8" s="1"/>
  <c r="G8" i="8"/>
  <c r="G7" i="8" s="1"/>
  <c r="G7" i="10"/>
  <c r="F8" i="11"/>
  <c r="F7" i="11" s="1"/>
  <c r="F6" i="11" s="1"/>
  <c r="E9" i="11"/>
  <c r="G9" i="11"/>
  <c r="D9" i="11"/>
  <c r="J11" i="1" l="1"/>
  <c r="J10" i="1" s="1"/>
  <c r="J16" i="1" s="1"/>
  <c r="J25" i="1" s="1"/>
  <c r="C19" i="8"/>
  <c r="G24" i="8"/>
  <c r="G19" i="8" s="1"/>
  <c r="F6" i="10"/>
  <c r="G11" i="8"/>
  <c r="G6" i="8" s="1"/>
  <c r="G11" i="10"/>
  <c r="G6" i="10" s="1"/>
  <c r="F6" i="8"/>
  <c r="F19" i="8"/>
  <c r="D6" i="10"/>
  <c r="C6" i="8"/>
  <c r="C6" i="10"/>
  <c r="D6" i="8"/>
  <c r="G15" i="1"/>
  <c r="D19" i="8"/>
  <c r="I15" i="1"/>
  <c r="H15" i="1"/>
  <c r="H14" i="1" l="1"/>
  <c r="G14" i="1"/>
  <c r="E8" i="11"/>
  <c r="E7" i="11" s="1"/>
  <c r="E6" i="11" s="1"/>
  <c r="C8" i="11" l="1"/>
  <c r="C7" i="11" s="1"/>
  <c r="C6" i="11" s="1"/>
  <c r="I14" i="1"/>
  <c r="D8" i="11"/>
  <c r="D7" i="11" s="1"/>
  <c r="D6" i="11" s="1"/>
  <c r="K15" i="1"/>
  <c r="K14" i="1"/>
  <c r="G12" i="1" l="1"/>
  <c r="G8" i="11"/>
  <c r="I12" i="1"/>
  <c r="H12" i="1"/>
  <c r="H23" i="1"/>
  <c r="I23" i="1"/>
  <c r="G23" i="1"/>
  <c r="H13" i="1"/>
  <c r="I13" i="1"/>
  <c r="K13" i="1"/>
  <c r="G13" i="1"/>
  <c r="G11" i="1" l="1"/>
  <c r="G7" i="11"/>
  <c r="G6" i="11" s="1"/>
  <c r="K12" i="1"/>
  <c r="G10" i="1" l="1"/>
  <c r="G16" i="1" s="1"/>
  <c r="G25" i="1" s="1"/>
  <c r="I11" i="1"/>
  <c r="I10" i="1" s="1"/>
  <c r="I16" i="1" s="1"/>
  <c r="I25" i="1" s="1"/>
  <c r="H11" i="1"/>
  <c r="H10" i="1" s="1"/>
  <c r="H16" i="1" s="1"/>
  <c r="H25" i="1" s="1"/>
  <c r="K11" i="1"/>
  <c r="K10" i="1" s="1"/>
  <c r="K16" i="1" l="1"/>
  <c r="K25" i="1" l="1"/>
</calcChain>
</file>

<file path=xl/sharedStrings.xml><?xml version="1.0" encoding="utf-8"?>
<sst xmlns="http://schemas.openxmlformats.org/spreadsheetml/2006/main" count="287" uniqueCount="150">
  <si>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</si>
  <si>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</si>
  <si>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</si>
  <si>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</si>
  <si>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</si>
  <si>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</si>
  <si>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</si>
  <si>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</si>
  <si>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</si>
  <si>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</si>
  <si>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</si>
  <si>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</si>
  <si>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</si>
  <si>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</si>
  <si>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</si>
  <si>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</si>
  <si>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</si>
  <si>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</si>
  <si>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</si>
  <si>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</si>
  <si>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</si>
  <si>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….</t>
  </si>
  <si>
    <t>Prihodi od prodaje proizvedene dugotrajne imovine</t>
  </si>
  <si>
    <t>3 Vlastiti prihodi</t>
  </si>
  <si>
    <t>1 Opći prihodi i primici</t>
  </si>
  <si>
    <t>UKUPNO RASHODI</t>
  </si>
  <si>
    <t xml:space="preserve">UKUPNO PRIHODI </t>
  </si>
  <si>
    <t>UKUPNO PRIMICI</t>
  </si>
  <si>
    <t xml:space="preserve">UKUPNO IZDACI 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</si>
  <si>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</si>
  <si>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</si>
  <si>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</si>
  <si>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</si>
  <si>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</si>
  <si>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</si>
  <si>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</si>
  <si>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</si>
  <si>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</si>
  <si>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</si>
  <si>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</si>
  <si>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</si>
  <si>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</si>
  <si>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</si>
  <si>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</si>
  <si>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Prihodi od imovine</t>
  </si>
  <si>
    <t>Prihodi od financijske imovine</t>
  </si>
  <si>
    <t>Prihodi iz nadležnog proračuna u od HZZO-a na tem.ug.obv.</t>
  </si>
  <si>
    <t>Kazne, upravne mjere i ostali prihodi</t>
  </si>
  <si>
    <t>Prihodi od prodaje proizvedene kratkotrajne imovine</t>
  </si>
  <si>
    <t>Financijski rashodi</t>
  </si>
  <si>
    <t>Rashodi za nabavu proizvedene dugotrajne imovine</t>
  </si>
  <si>
    <t>Rashodi za dodatna ulag.na nefinanc.imovini</t>
  </si>
  <si>
    <t>1.1. Opći prihodi i primici</t>
  </si>
  <si>
    <t>3.1. Vlastiti prihodi</t>
  </si>
  <si>
    <t>5 Pomoći</t>
  </si>
  <si>
    <t>Opći prihodi i primici</t>
  </si>
  <si>
    <t xml:space="preserve">3.1. Vlastiti prihodi </t>
  </si>
  <si>
    <t>REDOVNA DJELATNOST</t>
  </si>
  <si>
    <t>AKTIVNOSTI IZ REDOVNE DJELATNOSTI</t>
  </si>
  <si>
    <t>1.1.</t>
  </si>
  <si>
    <t>Pomoći</t>
  </si>
  <si>
    <t>KAPITALNI PROJEKTI</t>
  </si>
  <si>
    <t>Članak 1.</t>
  </si>
  <si>
    <t>Članak 2.</t>
  </si>
  <si>
    <t>Klasa:</t>
  </si>
  <si>
    <t xml:space="preserve">Rashodi za dodatna ulag. na nefinanc. imovini </t>
  </si>
  <si>
    <t>IF</t>
  </si>
  <si>
    <t>prvo se popunjava - Programska klasifikacija</t>
  </si>
  <si>
    <t xml:space="preserve">piše se u </t>
  </si>
  <si>
    <t>sive</t>
  </si>
  <si>
    <t>na kraju se u sažetak unese redak Preneseni višak/manjak iz prethodne godine</t>
  </si>
  <si>
    <t xml:space="preserve"> Račun financiranja i Račun fin prema izvorima se ručno popunjava</t>
  </si>
  <si>
    <t>31300 Beli Manastir</t>
  </si>
  <si>
    <t>5.7. Pomoći proračunu iz drugih proračuna</t>
  </si>
  <si>
    <t>5.7. Pomoći proračunu iz dr.prorač.</t>
  </si>
  <si>
    <t xml:space="preserve">Vlastiti prihodi </t>
  </si>
  <si>
    <t>PROGRAM 1006</t>
  </si>
  <si>
    <t>FINANCIJSKI PLAN PRORAČUNSKOG KORISNIKA JEDINICE LOKALNE I PODRUČNE (REGIONALNE) SAMOUPRAVE ZA 2024. I PROJEKCIJA ZA 2025. I 2026. GODINU</t>
  </si>
  <si>
    <t xml:space="preserve">PRIHODI I RASHODI PREMA EKONOMSKOJ KLASIFIKACIJI </t>
  </si>
  <si>
    <t>PRIHODI I RASHODI PREMA IZVORIMA FINANCIRANJA</t>
  </si>
  <si>
    <t>RASHODI PREMA FUNKCIJSKOJ KLASIFIKACIJI</t>
  </si>
  <si>
    <t xml:space="preserve">RAČUN FINANCIRANJA PREMA EKONOMSKOJ KLASIFIKACIJI </t>
  </si>
  <si>
    <t>RAČUN FINANCIRANJA PREMA IZVORIMA FINANCIRANJA</t>
  </si>
  <si>
    <t>PRIHODI I RASHODI PO PROGRAMSKOJ KLASIFIKACIJI</t>
  </si>
  <si>
    <t>1.6. Prihodi od financijske imovine</t>
  </si>
  <si>
    <t>Financijski plan proračunskog korisnika sadrži Opći dio, Posebni dio i Obrazloženje.</t>
  </si>
  <si>
    <t>JAVANA PROFESIONALNA VATROGASNA POSTROJBA GRADA BELOG MANASTIRA</t>
  </si>
  <si>
    <t>Vladana Desnice 2</t>
  </si>
  <si>
    <t>OIB: 62231201707</t>
  </si>
  <si>
    <t>Financijski plan proračunskog korisnika objaviti će se na mrežnoj stranici Javne profesionalne postrojbe Grada Belog Manastira.</t>
  </si>
  <si>
    <t>Predsjednik Vatrogasnog Vijeća:</t>
  </si>
  <si>
    <t>1.6. Prihodi od imovine i Ostali prihodi</t>
  </si>
  <si>
    <t>6.1. Donacije od prav.i fiz.osoba izvan OP</t>
  </si>
  <si>
    <t>3.1. Vlastiti prihodi - Preneseni višak</t>
  </si>
  <si>
    <t>03 Javni red i sigurnost</t>
  </si>
  <si>
    <t>032 Usluge protupožarne zaštite</t>
  </si>
  <si>
    <t>JAVNA PROFESIONALNA VATROGASNA POSTROJBA GRADA BELOG MANASTIRA</t>
  </si>
  <si>
    <t xml:space="preserve">1.6. Prihodi od fin.imovine i Ostali prihodi </t>
  </si>
  <si>
    <t>Prihodi od fin.imovine i Ostali prihodi</t>
  </si>
  <si>
    <t>Pomoći proračunu iz drugih proračuna</t>
  </si>
  <si>
    <t>Donacije od prav.i fiz.osoba izvan OP</t>
  </si>
  <si>
    <t>A100630</t>
  </si>
  <si>
    <t>K100630</t>
  </si>
  <si>
    <t>zatim - Račun prihoda i rashoda stupac izvršenje prethodna godina za klase 6,7 (provjera sa PR-RAS) i plan tekuće godine klase 6 i 7</t>
  </si>
  <si>
    <t>DIO IZ ZAKONA O PRORAČUNU</t>
  </si>
  <si>
    <t>Sadržaj financijskog plana proračunskog i izvanproračunskog korisnika</t>
  </si>
  <si>
    <t>Članak 33.</t>
  </si>
  <si>
    <t>(1) Financijski plan proračunskog i izvanproračunskog korisnika sastoji se od plana za proračunsku godinu i projekcija za sljedeće dvije godine te sadrži opći i posebni dio i obrazloženje financijskog plana.</t>
  </si>
  <si>
    <t>(2) Ministar financija pravilnikom iz članka 6. stavka 2. ovoga Zakona propisuje izgled i sadržaj financijskog plana proračunskog i izvanproračunskog korisnika.</t>
  </si>
  <si>
    <t>Opći dio financijskog plana</t>
  </si>
  <si>
    <t>Članak 34.</t>
  </si>
  <si>
    <t>(1) Opći dio financijskog plana proračunskog i izvanproračunskog korisnika sadrži:</t>
  </si>
  <si>
    <t>– sažetak Računa prihoda i rashoda i Računa financiranja</t>
  </si>
  <si>
    <t>– Račun prihoda i rashoda i Račun financiranja.</t>
  </si>
  <si>
    <t>(2) Račun prihoda i rashoda proračunskih korisnika iz stavka 1. ovoga članka sastoji se od prihoda i rashoda iskazanih prema izvorima financiranja i ekonomskoj klasifikaciji te rashoda iskazanih prema funkcijskoj klasifikaciji.</t>
  </si>
  <si>
    <t>(3) Račun prihoda i rashoda izvanproračunskih korisnika iz stavka 1. ovoga članka sastoji se od prihoda i rashoda iskazanih prema ekonomskoj klasifikaciji.</t>
  </si>
  <si>
    <t>(4) U Računu financiranja proračunskih korisnika iz stavka 1. ovoga članka iskazuju se primici od financijske imovine i zaduživanja te izdaci za financijsku imovinu i za otplatu instrumenata zaduživanja prema izvorima financiranja i ekonomskoj klasifikaciji.</t>
  </si>
  <si>
    <t>(5) U Računu financiranja izvanproračunskih korisnika iz stavka 1. ovoga članka iskazuju se primici od financijske imovine i zaduživanja te izdaci za financijsku imovinu i za otplatu instrumenata zaduživanja prema ekonomskoj klasifikaciji.</t>
  </si>
  <si>
    <t>(6) Ako ukupni prihodi i primici nisu jednaki ukupnim rashodima i izdacima, financijski plan proračunskog i izvanproračunskog korisnika državnog proračuna sadrži prijenos sredstava iz prethodne godine i prijenos sredstava u sljedeću godinu, a financijski plan proračunskog i izvanproračunskog korisnika jedinica lokalne i područne (regionalne) samouprave sadrži preneseni višak ili preneseni manjak prihoda nad rashodima.</t>
  </si>
  <si>
    <t>(7) Ako se donosi višegodišnji plan uravnoteženja iz članka 37. ovoga Zakona, financijski plan sadrži podatke iz višegodišnjeg plana uravnoteženja.</t>
  </si>
  <si>
    <t>(8) Ministar financija pravilnikom iz članka 6. stavka 2. ovoga Zakona propisuje podatke koji moraju biti navedeni u financijskom planu ako se donosi višegodišnji plan uravnoteženja iz članka 37. ovoga Zakona.</t>
  </si>
  <si>
    <t>Posebni dio financijskog plana</t>
  </si>
  <si>
    <t>Članak 35.</t>
  </si>
  <si>
    <t>(1) Posebni dio financijskog plana proračunskog korisnika sastoji se od plana rashoda i izdataka iskazanih po izvorima financiranja i ekonomskoj klasifikaciji, raspoređenih u programe koji se sastoje od aktivnosti i projekata.</t>
  </si>
  <si>
    <t>(2) Posebni dio financijskog plana izvanproračunskog korisnika sastoji se od plana rashoda i izdataka iskazanih po ekonomskoj klasifikaciji, raspoređenih u programe koji se sastoje od aktivnosti i projekata.</t>
  </si>
  <si>
    <t>Obrazloženje financijskog plana</t>
  </si>
  <si>
    <t>Članak 36.</t>
  </si>
  <si>
    <t>(1) Obrazloženje financijskog plana proračunskog i izvanproračunskog korisnika sastoji se od obrazloženja općeg dijela financijskog plana i obrazloženja posebnog dijela financijskog plana proračunskog i izvanproračunskog korisnika.</t>
  </si>
  <si>
    <t>(2) Obrazloženje općeg dijela financijskog plana proračunskog i izvanproračunskog korisnika sadrži obrazloženje:</t>
  </si>
  <si>
    <t>– prihoda i rashoda, primitaka i izdataka i</t>
  </si>
  <si>
    <t>– prijenosa sredstava iz prethodne godine i prijenosa sredstava u sljedeću godinu za proračunske i izvanproračunske korisnike državnog proračuna, a za proračunske i izvanproračunske korisnike jedinica lokalne i područne (regionalne) samouprave prenesenog manjka odnosno viška financijskog plana, u slučaju iz članka 34. stavka 6. ovoga Zakona.</t>
  </si>
  <si>
    <t>(3) Uz obrazloženje općeg dijela financijskog plana iz stavka 2. ovoga članka, u obrazloženju financijskog plana navodi se i prikaz stanja ukupnih i dospjelih obveza za proračunske i izvanproračunske korisnike državnog proračuna.</t>
  </si>
  <si>
    <t>(4) Obrazloženje posebnog dijela financijskog plana proračunskog i izvanproračunskog korisnika sastoji se od obrazloženja programa koje se daje kroz obrazloženje aktivnosti i projekata zajedno s ciljevima i pokazateljima uspješnosti iz akata strateškog planiranja i godišnjeg plana rada.</t>
  </si>
  <si>
    <t>Višegodišnji plan uravnoteženja jedinica lokalne i područne (regionalne) samouprave i njihovih proračunskih i izvanproračunskih korisnika</t>
  </si>
  <si>
    <t>Članak 37.</t>
  </si>
  <si>
    <t>(1) Ako jedinice lokalne i područne (regionalne) samouprave i njihovi proračunski i izvanproračunski korisnici ne mogu preneseni manjak podmiriti do kraja proračunske godine, obvezni su izraditi višegodišnji plan uravnoteženja za razdoblje za koje se proračun odnosno financijski plan donosi.</t>
  </si>
  <si>
    <t>(2) Ako jedinice lokalne i područne (regionalne) samouprave, proračunski i izvanproračunski korisnici ne mogu preneseni višak, zbog njegove veličine, u cijelosti iskoristiti u jednoj proračunskoj godini, korištenje viška planira se višegodišnjim planom uravnoteženja za razdoblje za koje se proračun odnosno financijski plan donosi.</t>
  </si>
  <si>
    <t>(3) Višegodišnji plan uravnoteženja financijskog plana proračunskog i izvanproračunskog korisnika jedinice lokalne i područne (regionalne) samouprave donosi njegovo upravljačko tijelo uz prijedlog financijskog plana, nakon čega ga dostavlja jedinici lokalne i područne (regionalne) samouprave.</t>
  </si>
  <si>
    <t>(4) Višegodišnji plan uravnoteženja proračuna jedinice lokalne i područne (regionalne) samouprave donosi predstavničko tijelo jedinice lokalne i područne (regionalne) samouprave uz proračun jedinice lokalne i područne (regionalne) samouprave.</t>
  </si>
  <si>
    <t>(5) Ministar financija pravilnikom iz članka 6. stavka 2. ovoga Zakona propisuje izgled i sadržaj višegodišnjeg plana uravnoteženja.</t>
  </si>
  <si>
    <t>PLAN 2025.G</t>
  </si>
  <si>
    <t>PROJEKCIJA 2027.G</t>
  </si>
  <si>
    <t>IZVRŠENJE 2024.G</t>
  </si>
  <si>
    <t>PLAN 2026.G</t>
  </si>
  <si>
    <t>PROJEKCIJA 2028.G</t>
  </si>
  <si>
    <t xml:space="preserve">FINANCIJSKOM PLANU PRORAČUNSKOG KORISNIKA JEDINICE LOKALNE I PODRUČNE (REGIONALNE) SAMOUPRAVE ZA 2026.G. TE PROJEKCIJE ZA 2027.G. I 2028.G. </t>
  </si>
  <si>
    <t>Temeljem odredbi Zakona o proračunu (Narodne novine broj144/21.), Vatrogasno Vijeće Javne profesionalne vatrogasne postrojbe Grada Belog Manastira na svojoj 26. sjednici održanoj dana 05.09. 2025. godine donosi Odluku o</t>
  </si>
  <si>
    <t>Ur.broj:2100-1-7-25-167</t>
  </si>
  <si>
    <t>Beli Manastir, 05. rujna 2025. godine</t>
  </si>
  <si>
    <t>Laura Blagus Tenjeri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</si>
</sst>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rgb="FF414145"/>
      <name val="Arial"/>
      <family val="2"/>
      <charset val="238"/>
    </font>
    <font>
      <sz val="11"/>
      <color rgb="FF414145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14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" fillId="0" borderId="0" xfId="0" applyFont="1"/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left" vertical="center" indent="13"/>
    </xf>
    <xf numFmtId="0" fontId="30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vertical="center"/>
    </xf>
    <xf numFmtId="0" fontId="24" fillId="0" borderId="0" xfId="0" applyFont="1"/>
    <xf numFmtId="0" fontId="25" fillId="0" borderId="4" xfId="0" applyFont="1" applyBorder="1" applyAlignment="1">
      <alignment horizontal="left" vertical="center"/>
    </xf>
    <xf numFmtId="3" fontId="3" fillId="5" borderId="3" xfId="0" applyNumberFormat="1" applyFont="1" applyFill="1" applyBorder="1" applyAlignment="1">
      <alignment horizontal="right"/>
    </xf>
    <xf numFmtId="0" fontId="11" fillId="6" borderId="3" xfId="0" applyFont="1" applyFill="1" applyBorder="1" applyAlignment="1">
      <alignment horizontal="left" vertical="center" wrapText="1"/>
    </xf>
    <xf numFmtId="3" fontId="6" fillId="6" borderId="3" xfId="0" applyNumberFormat="1" applyFont="1" applyFill="1" applyBorder="1" applyAlignment="1">
      <alignment horizontal="right"/>
    </xf>
    <xf numFmtId="0" fontId="5" fillId="6" borderId="4" xfId="0" applyFont="1" applyFill="1" applyBorder="1" applyAlignment="1">
      <alignment horizontal="left" vertical="center" wrapText="1"/>
    </xf>
    <xf numFmtId="0" fontId="21" fillId="7" borderId="3" xfId="0" applyFont="1" applyFill="1" applyBorder="1" applyAlignment="1">
      <alignment horizontal="left" vertical="center"/>
    </xf>
    <xf numFmtId="0" fontId="21" fillId="7" borderId="4" xfId="0" applyFont="1" applyFill="1" applyBorder="1" applyAlignment="1">
      <alignment horizontal="left" vertical="center"/>
    </xf>
    <xf numFmtId="0" fontId="6" fillId="8" borderId="7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11" fillId="8" borderId="3" xfId="0" quotePrefix="1" applyFont="1" applyFill="1" applyBorder="1" applyAlignment="1">
      <alignment horizontal="left" vertical="center"/>
    </xf>
    <xf numFmtId="0" fontId="15" fillId="8" borderId="3" xfId="0" quotePrefix="1" applyFont="1" applyFill="1" applyBorder="1" applyAlignment="1">
      <alignment horizontal="left" vertical="center"/>
    </xf>
    <xf numFmtId="0" fontId="11" fillId="8" borderId="3" xfId="0" applyFont="1" applyFill="1" applyBorder="1" applyAlignment="1">
      <alignment horizontal="left" vertical="center"/>
    </xf>
    <xf numFmtId="0" fontId="11" fillId="8" borderId="3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vertical="center" wrapText="1"/>
    </xf>
    <xf numFmtId="0" fontId="11" fillId="7" borderId="3" xfId="0" applyFont="1" applyFill="1" applyBorder="1" applyAlignment="1">
      <alignment horizontal="left" vertical="center" wrapText="1"/>
    </xf>
    <xf numFmtId="3" fontId="3" fillId="7" borderId="3" xfId="0" applyNumberFormat="1" applyFont="1" applyFill="1" applyBorder="1" applyAlignment="1">
      <alignment horizontal="right"/>
    </xf>
    <xf numFmtId="0" fontId="0" fillId="5" borderId="0" xfId="0" applyFill="1"/>
    <xf numFmtId="0" fontId="6" fillId="9" borderId="3" xfId="0" quotePrefix="1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4" fontId="5" fillId="6" borderId="4" xfId="0" applyNumberFormat="1" applyFont="1" applyFill="1" applyBorder="1" applyAlignment="1">
      <alignment horizontal="right" vertical="center"/>
    </xf>
    <xf numFmtId="4" fontId="20" fillId="7" borderId="4" xfId="0" applyNumberFormat="1" applyFont="1" applyFill="1" applyBorder="1" applyAlignment="1">
      <alignment horizontal="right" vertical="center"/>
    </xf>
    <xf numFmtId="4" fontId="6" fillId="8" borderId="4" xfId="0" applyNumberFormat="1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4" fontId="6" fillId="8" borderId="7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6" fillId="6" borderId="3" xfId="0" applyNumberFormat="1" applyFont="1" applyFill="1" applyBorder="1" applyAlignment="1">
      <alignment horizontal="right"/>
    </xf>
    <xf numFmtId="4" fontId="6" fillId="8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4" fontId="0" fillId="2" borderId="3" xfId="0" applyNumberFormat="1" applyFill="1" applyBorder="1"/>
    <xf numFmtId="4" fontId="3" fillId="2" borderId="3" xfId="0" applyNumberFormat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5" borderId="3" xfId="0" applyNumberFormat="1" applyFont="1" applyFill="1" applyBorder="1" applyAlignment="1">
      <alignment horizontal="right"/>
    </xf>
    <xf numFmtId="0" fontId="2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0" xfId="0" applyFill="1" applyAlignment="1">
      <alignment horizontal="left" wrapText="1"/>
    </xf>
    <xf numFmtId="0" fontId="0" fillId="4" borderId="0" xfId="0" applyFill="1" applyAlignment="1">
      <alignment horizontal="left" vertical="center" wrapText="1"/>
    </xf>
    <xf numFmtId="0" fontId="17" fillId="0" borderId="5" xfId="0" applyFont="1" applyBorder="1" applyAlignment="1">
      <alignment horizontal="left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9" borderId="1" xfId="0" quotePrefix="1" applyFont="1" applyFill="1" applyBorder="1" applyAlignment="1">
      <alignment horizontal="center" wrapText="1"/>
    </xf>
    <xf numFmtId="0" fontId="6" fillId="9" borderId="2" xfId="0" quotePrefix="1" applyFont="1" applyFill="1" applyBorder="1" applyAlignment="1">
      <alignment horizontal="center" wrapText="1"/>
    </xf>
    <xf numFmtId="0" fontId="6" fillId="9" borderId="4" xfId="0" quotePrefix="1" applyFont="1" applyFill="1" applyBorder="1" applyAlignment="1">
      <alignment horizontal="center" wrapText="1"/>
    </xf>
    <xf numFmtId="0" fontId="13" fillId="0" borderId="3" xfId="0" quotePrefix="1" applyFont="1" applyBorder="1" applyAlignment="1">
      <alignment horizontal="center" wrapText="1"/>
    </xf>
    <xf numFmtId="0" fontId="13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20" fillId="7" borderId="2" xfId="0" applyFont="1" applyFill="1" applyBorder="1" applyAlignment="1">
      <alignment horizontal="left" vertical="center" wrapText="1"/>
    </xf>
    <xf numFmtId="0" fontId="20" fillId="7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left" vertical="center" wrapText="1"/>
    </xf>
    <xf numFmtId="0" fontId="6" fillId="8" borderId="7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28928-D567-44E0-B269-E9A868CCAC26}">
  <dimension ref="A1:V31"/>
  <sheetViews>
    <sheetView tabSelected="1" topLeftCell="A10" workbookViewId="0">
      <selection activeCell="G33" sqref="G33"/>
    </sheetView>
  </sheetViews>
  <sheetFormatPr defaultRowHeight="15" x14ac:dyDescent="0.25"/>
  <cols>
    <col min="9" max="9" width="9.140625" customWidth="1"/>
  </cols>
  <sheetData>
    <row r="1" spans="1:22" ht="15.75" x14ac:dyDescent="0.25">
      <c r="A1" s="57" t="s">
        <v>86</v>
      </c>
    </row>
    <row r="2" spans="1:22" ht="15.75" x14ac:dyDescent="0.25">
      <c r="A2" s="57" t="s">
        <v>87</v>
      </c>
    </row>
    <row r="3" spans="1:22" ht="15.75" x14ac:dyDescent="0.25">
      <c r="A3" s="57" t="s">
        <v>72</v>
      </c>
    </row>
    <row r="4" spans="1:22" ht="15.75" x14ac:dyDescent="0.25">
      <c r="A4" s="57" t="s">
        <v>88</v>
      </c>
    </row>
    <row r="7" spans="1:22" ht="81.75" customHeight="1" x14ac:dyDescent="0.25">
      <c r="A7" s="100" t="s">
        <v>146</v>
      </c>
      <c r="B7" s="100"/>
      <c r="C7" s="100"/>
      <c r="D7" s="100"/>
      <c r="E7" s="100"/>
      <c r="F7" s="100"/>
      <c r="G7" s="100"/>
      <c r="H7" s="100"/>
      <c r="I7" s="100"/>
    </row>
    <row r="8" spans="1:22" x14ac:dyDescent="0.25">
      <c r="A8" s="52"/>
    </row>
    <row r="9" spans="1:22" x14ac:dyDescent="0.25">
      <c r="A9" s="53"/>
    </row>
    <row r="10" spans="1:22" ht="71.25" customHeight="1" x14ac:dyDescent="0.25">
      <c r="A10" s="101" t="s">
        <v>145</v>
      </c>
      <c r="B10" s="101"/>
      <c r="C10" s="101"/>
      <c r="D10" s="101"/>
      <c r="E10" s="101"/>
      <c r="F10" s="101"/>
      <c r="G10" s="101"/>
      <c r="H10" s="101"/>
      <c r="I10" s="101"/>
      <c r="J10" s="30"/>
      <c r="K10" s="30"/>
      <c r="N10" s="100"/>
      <c r="O10" s="100"/>
      <c r="P10" s="100"/>
      <c r="Q10" s="100"/>
      <c r="R10" s="100"/>
      <c r="S10" s="100"/>
      <c r="T10" s="100"/>
      <c r="U10" s="100"/>
      <c r="V10" s="100"/>
    </row>
    <row r="12" spans="1:22" x14ac:dyDescent="0.25">
      <c r="A12" s="102" t="s">
        <v>62</v>
      </c>
      <c r="B12" s="102"/>
      <c r="C12" s="102"/>
      <c r="D12" s="102"/>
      <c r="E12" s="102"/>
      <c r="F12" s="102"/>
      <c r="G12" s="102"/>
      <c r="H12" s="102"/>
      <c r="I12" s="102"/>
    </row>
    <row r="14" spans="1:22" ht="36.75" customHeight="1" x14ac:dyDescent="0.25">
      <c r="A14" s="104" t="s">
        <v>85</v>
      </c>
      <c r="B14" s="104"/>
      <c r="C14" s="104"/>
      <c r="D14" s="104"/>
      <c r="E14" s="104"/>
      <c r="F14" s="104"/>
      <c r="G14" s="104"/>
      <c r="H14" s="104"/>
      <c r="I14" s="104"/>
    </row>
    <row r="15" spans="1:22" ht="14.25" customHeight="1" x14ac:dyDescent="0.25">
      <c r="A15" s="55"/>
      <c r="B15" s="55"/>
      <c r="C15" s="55"/>
      <c r="D15" s="55"/>
      <c r="E15" s="55"/>
      <c r="F15" s="55"/>
      <c r="G15" s="55"/>
      <c r="H15" s="55"/>
      <c r="I15" s="55"/>
    </row>
    <row r="16" spans="1:22" x14ac:dyDescent="0.25">
      <c r="A16" s="102" t="s">
        <v>63</v>
      </c>
      <c r="B16" s="102"/>
      <c r="C16" s="102"/>
      <c r="D16" s="102"/>
      <c r="E16" s="102"/>
      <c r="F16" s="102"/>
      <c r="G16" s="102"/>
      <c r="H16" s="102"/>
      <c r="I16" s="102"/>
    </row>
    <row r="18" spans="1:9" ht="42.75" customHeight="1" x14ac:dyDescent="0.25">
      <c r="A18" s="103" t="s">
        <v>89</v>
      </c>
      <c r="B18" s="103"/>
      <c r="C18" s="103"/>
      <c r="D18" s="103"/>
      <c r="E18" s="103"/>
      <c r="F18" s="103"/>
      <c r="G18" s="103"/>
      <c r="H18" s="103"/>
      <c r="I18" s="103"/>
    </row>
    <row r="21" spans="1:9" x14ac:dyDescent="0.25">
      <c r="A21" s="51" t="s">
        <v>64</v>
      </c>
    </row>
    <row r="22" spans="1:9" x14ac:dyDescent="0.25">
      <c r="A22" s="51" t="s">
        <v>147</v>
      </c>
    </row>
    <row r="23" spans="1:9" x14ac:dyDescent="0.25">
      <c r="A23" s="52"/>
    </row>
    <row r="24" spans="1:9" x14ac:dyDescent="0.25">
      <c r="A24" s="54"/>
    </row>
    <row r="25" spans="1:9" x14ac:dyDescent="0.25">
      <c r="A25" s="54"/>
    </row>
    <row r="26" spans="1:9" ht="15.75" x14ac:dyDescent="0.25">
      <c r="A26" s="56" t="s">
        <v>148</v>
      </c>
    </row>
    <row r="27" spans="1:9" x14ac:dyDescent="0.25">
      <c r="A27" s="52"/>
    </row>
    <row r="28" spans="1:9" x14ac:dyDescent="0.25">
      <c r="A28" s="52"/>
      <c r="F28" t="s">
        <v>90</v>
      </c>
    </row>
    <row r="29" spans="1:9" x14ac:dyDescent="0.25">
      <c r="A29" s="52"/>
    </row>
    <row r="30" spans="1:9" x14ac:dyDescent="0.25">
      <c r="A30" s="52"/>
      <c r="G30" t="s">
        <v>149</v>
      </c>
    </row>
    <row r="31" spans="1:9" x14ac:dyDescent="0.25">
      <c r="A31" s="52"/>
    </row>
  </sheetData>
  <mergeCells count="7">
    <mergeCell ref="N10:V10"/>
    <mergeCell ref="A7:I7"/>
    <mergeCell ref="A10:I10"/>
    <mergeCell ref="A12:I12"/>
    <mergeCell ref="A18:I18"/>
    <mergeCell ref="A16:I16"/>
    <mergeCell ref="A14:I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26"/>
  <sheetViews>
    <sheetView topLeftCell="B4" zoomScale="93" zoomScaleNormal="93" workbookViewId="0">
      <selection activeCell="G32" sqref="G32"/>
    </sheetView>
  </sheetViews>
  <sheetFormatPr defaultRowHeight="15" x14ac:dyDescent="0.25"/>
  <cols>
    <col min="6" max="11" width="25.28515625" customWidth="1"/>
  </cols>
  <sheetData>
    <row r="1" spans="2:11" ht="42" customHeight="1" x14ac:dyDescent="0.25">
      <c r="B1" s="101" t="s">
        <v>77</v>
      </c>
      <c r="C1" s="101"/>
      <c r="D1" s="101"/>
      <c r="E1" s="101"/>
      <c r="F1" s="101"/>
      <c r="G1" s="101"/>
      <c r="H1" s="101"/>
      <c r="I1" s="101"/>
      <c r="J1" s="101"/>
      <c r="K1" s="101"/>
    </row>
    <row r="2" spans="2:11" ht="18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 ht="15.75" customHeight="1" x14ac:dyDescent="0.25">
      <c r="B3" s="101" t="s">
        <v>13</v>
      </c>
      <c r="C3" s="101"/>
      <c r="D3" s="101"/>
      <c r="E3" s="101"/>
      <c r="F3" s="101"/>
      <c r="G3" s="101"/>
      <c r="H3" s="101"/>
      <c r="I3" s="101"/>
      <c r="J3" s="101"/>
      <c r="K3" s="101"/>
    </row>
    <row r="4" spans="2:11" ht="36" customHeight="1" x14ac:dyDescent="0.25">
      <c r="B4" s="108"/>
      <c r="C4" s="108"/>
      <c r="D4" s="108"/>
      <c r="E4" s="1"/>
      <c r="F4" s="1"/>
      <c r="G4" s="1"/>
      <c r="H4" s="1"/>
      <c r="I4" s="1"/>
      <c r="J4" s="1"/>
      <c r="K4" s="2"/>
    </row>
    <row r="5" spans="2:11" ht="18" customHeight="1" x14ac:dyDescent="0.25">
      <c r="B5" s="101" t="s">
        <v>36</v>
      </c>
      <c r="C5" s="101"/>
      <c r="D5" s="101"/>
      <c r="E5" s="101"/>
      <c r="F5" s="101"/>
      <c r="G5" s="101"/>
      <c r="H5" s="101"/>
      <c r="I5" s="101"/>
      <c r="J5" s="101"/>
      <c r="K5" s="101"/>
    </row>
    <row r="6" spans="2:11" ht="18" customHeight="1" x14ac:dyDescent="0.25">
      <c r="B6" s="30"/>
      <c r="C6" s="32"/>
      <c r="D6" s="32"/>
      <c r="E6" s="32"/>
      <c r="F6" s="32"/>
      <c r="G6" s="32"/>
      <c r="H6" s="32"/>
      <c r="I6" s="32"/>
      <c r="J6" s="32"/>
      <c r="K6" s="32"/>
    </row>
    <row r="7" spans="2:11" x14ac:dyDescent="0.25">
      <c r="B7" s="105" t="s">
        <v>37</v>
      </c>
      <c r="C7" s="105"/>
      <c r="D7" s="105"/>
      <c r="E7" s="105"/>
      <c r="F7" s="105"/>
      <c r="G7" s="3"/>
      <c r="H7" s="3"/>
      <c r="I7" s="3"/>
      <c r="J7" s="3"/>
      <c r="K7" s="3"/>
    </row>
    <row r="8" spans="2:11" x14ac:dyDescent="0.25">
      <c r="B8" s="112" t="s">
        <v>8</v>
      </c>
      <c r="C8" s="113"/>
      <c r="D8" s="113"/>
      <c r="E8" s="113"/>
      <c r="F8" s="114"/>
      <c r="G8" s="77" t="s">
        <v>142</v>
      </c>
      <c r="H8" s="78" t="s">
        <v>140</v>
      </c>
      <c r="I8" s="78" t="s">
        <v>143</v>
      </c>
      <c r="J8" s="78" t="s">
        <v>141</v>
      </c>
      <c r="K8" s="77" t="s">
        <v>144</v>
      </c>
    </row>
    <row r="9" spans="2:11" s="23" customFormat="1" ht="11.25" x14ac:dyDescent="0.2">
      <c r="B9" s="115">
        <v>1</v>
      </c>
      <c r="C9" s="115"/>
      <c r="D9" s="115"/>
      <c r="E9" s="115"/>
      <c r="F9" s="116"/>
      <c r="G9" s="22">
        <v>2</v>
      </c>
      <c r="H9" s="21">
        <v>3</v>
      </c>
      <c r="I9" s="21">
        <v>4</v>
      </c>
      <c r="J9" s="21">
        <v>5</v>
      </c>
      <c r="K9" s="21">
        <v>6</v>
      </c>
    </row>
    <row r="10" spans="2:11" x14ac:dyDescent="0.25">
      <c r="B10" s="124" t="s">
        <v>0</v>
      </c>
      <c r="C10" s="107"/>
      <c r="D10" s="107"/>
      <c r="E10" s="107"/>
      <c r="F10" s="125"/>
      <c r="G10" s="97">
        <f>G11+G12</f>
        <v>755346.79</v>
      </c>
      <c r="H10" s="97">
        <f t="shared" ref="H10:K10" si="0">H11+H12</f>
        <v>930700</v>
      </c>
      <c r="I10" s="97">
        <f t="shared" si="0"/>
        <v>977152</v>
      </c>
      <c r="J10" s="97">
        <f t="shared" ref="J10" si="1">J11+J12</f>
        <v>986623.53649999993</v>
      </c>
      <c r="K10" s="97">
        <f t="shared" si="0"/>
        <v>996189.78886500001</v>
      </c>
    </row>
    <row r="11" spans="2:11" x14ac:dyDescent="0.25">
      <c r="B11" s="117" t="s">
        <v>29</v>
      </c>
      <c r="C11" s="118"/>
      <c r="D11" s="118"/>
      <c r="E11" s="118"/>
      <c r="F11" s="123"/>
      <c r="G11" s="98">
        <f>'Račun prihoda i rashoda'!G11</f>
        <v>742186.79</v>
      </c>
      <c r="H11" s="98">
        <f>'Račun prihoda i rashoda'!H11</f>
        <v>930700</v>
      </c>
      <c r="I11" s="98">
        <f>'Račun prihoda i rashoda'!I11</f>
        <v>977152</v>
      </c>
      <c r="J11" s="98">
        <f>'Račun prihoda i rashoda'!J11</f>
        <v>986623.53649999993</v>
      </c>
      <c r="K11" s="98">
        <f>'Račun prihoda i rashoda'!K11</f>
        <v>996189.78886500001</v>
      </c>
    </row>
    <row r="12" spans="2:11" x14ac:dyDescent="0.25">
      <c r="B12" s="122" t="s">
        <v>34</v>
      </c>
      <c r="C12" s="123"/>
      <c r="D12" s="123"/>
      <c r="E12" s="123"/>
      <c r="F12" s="123"/>
      <c r="G12" s="98">
        <f>'Račun prihoda i rashoda'!G17</f>
        <v>13160</v>
      </c>
      <c r="H12" s="98">
        <f>'Račun prihoda i rashoda'!H17</f>
        <v>0</v>
      </c>
      <c r="I12" s="98">
        <f>'Račun prihoda i rashoda'!I17</f>
        <v>0</v>
      </c>
      <c r="J12" s="98">
        <f>'Račun prihoda i rashoda'!J17</f>
        <v>0</v>
      </c>
      <c r="K12" s="98">
        <f>'Račun prihoda i rashoda'!K17</f>
        <v>0</v>
      </c>
    </row>
    <row r="13" spans="2:11" x14ac:dyDescent="0.25">
      <c r="B13" s="18" t="s">
        <v>1</v>
      </c>
      <c r="C13" s="31"/>
      <c r="D13" s="31"/>
      <c r="E13" s="31"/>
      <c r="F13" s="31"/>
      <c r="G13" s="97">
        <f>G14+G15</f>
        <v>737226.21999999986</v>
      </c>
      <c r="H13" s="97">
        <f t="shared" ref="H13:K13" si="2">H14+H15</f>
        <v>930700</v>
      </c>
      <c r="I13" s="97">
        <f t="shared" si="2"/>
        <v>977152</v>
      </c>
      <c r="J13" s="97">
        <f t="shared" ref="J13" si="3">J14+J15</f>
        <v>986623.53649999993</v>
      </c>
      <c r="K13" s="97">
        <f t="shared" si="2"/>
        <v>996189.78886500001</v>
      </c>
    </row>
    <row r="14" spans="2:11" x14ac:dyDescent="0.25">
      <c r="B14" s="121" t="s">
        <v>30</v>
      </c>
      <c r="C14" s="118"/>
      <c r="D14" s="118"/>
      <c r="E14" s="118"/>
      <c r="F14" s="118"/>
      <c r="G14" s="98">
        <f>'Račun prihoda i rashoda'!G26</f>
        <v>734581.71999999986</v>
      </c>
      <c r="H14" s="98">
        <f>'Račun prihoda i rashoda'!H26</f>
        <v>930700</v>
      </c>
      <c r="I14" s="98">
        <f>'Račun prihoda i rashoda'!I26</f>
        <v>977152</v>
      </c>
      <c r="J14" s="98">
        <f>'Račun prihoda i rashoda'!J26</f>
        <v>986623.53649999993</v>
      </c>
      <c r="K14" s="98">
        <f>'Račun prihoda i rashoda'!K26</f>
        <v>996189.78886500001</v>
      </c>
    </row>
    <row r="15" spans="2:11" x14ac:dyDescent="0.25">
      <c r="B15" s="122" t="s">
        <v>31</v>
      </c>
      <c r="C15" s="123"/>
      <c r="D15" s="123"/>
      <c r="E15" s="123"/>
      <c r="F15" s="123"/>
      <c r="G15" s="98">
        <f>'Račun prihoda i rashoda'!G30</f>
        <v>2644.5</v>
      </c>
      <c r="H15" s="98">
        <f>'Račun prihoda i rashoda'!H30</f>
        <v>0</v>
      </c>
      <c r="I15" s="98">
        <f>'Račun prihoda i rashoda'!I30</f>
        <v>0</v>
      </c>
      <c r="J15" s="98">
        <f>'Račun prihoda i rashoda'!J30</f>
        <v>0</v>
      </c>
      <c r="K15" s="98">
        <f>'Račun prihoda i rashoda'!K30</f>
        <v>0</v>
      </c>
    </row>
    <row r="16" spans="2:11" x14ac:dyDescent="0.25">
      <c r="B16" s="106" t="s">
        <v>38</v>
      </c>
      <c r="C16" s="107"/>
      <c r="D16" s="107"/>
      <c r="E16" s="107"/>
      <c r="F16" s="107"/>
      <c r="G16" s="97">
        <f>G10-G13</f>
        <v>18120.570000000182</v>
      </c>
      <c r="H16" s="97">
        <f t="shared" ref="H16:K16" si="4">H10-H13</f>
        <v>0</v>
      </c>
      <c r="I16" s="97">
        <f t="shared" si="4"/>
        <v>0</v>
      </c>
      <c r="J16" s="97">
        <f t="shared" ref="J16" si="5">J10-J13</f>
        <v>0</v>
      </c>
      <c r="K16" s="97">
        <f t="shared" si="4"/>
        <v>0</v>
      </c>
    </row>
    <row r="17" spans="1:42" ht="18" x14ac:dyDescent="0.25">
      <c r="B17" s="1"/>
      <c r="C17" s="16"/>
      <c r="D17" s="16"/>
      <c r="E17" s="16"/>
      <c r="F17" s="16"/>
      <c r="G17" s="16"/>
      <c r="H17" s="16"/>
      <c r="I17" s="17"/>
      <c r="J17" s="17"/>
      <c r="K17" s="17"/>
    </row>
    <row r="18" spans="1:42" ht="18" customHeight="1" x14ac:dyDescent="0.25">
      <c r="B18" s="105" t="s">
        <v>39</v>
      </c>
      <c r="C18" s="105"/>
      <c r="D18" s="105"/>
      <c r="E18" s="105"/>
      <c r="F18" s="105"/>
      <c r="G18" s="16"/>
      <c r="H18" s="16"/>
      <c r="I18" s="17"/>
      <c r="J18" s="17"/>
      <c r="K18" s="17"/>
    </row>
    <row r="19" spans="1:42" ht="25.5" customHeight="1" x14ac:dyDescent="0.25">
      <c r="B19" s="112" t="s">
        <v>8</v>
      </c>
      <c r="C19" s="113"/>
      <c r="D19" s="113"/>
      <c r="E19" s="113"/>
      <c r="F19" s="114"/>
      <c r="G19" s="77" t="s">
        <v>142</v>
      </c>
      <c r="H19" s="78" t="s">
        <v>140</v>
      </c>
      <c r="I19" s="78" t="s">
        <v>143</v>
      </c>
      <c r="J19" s="78" t="s">
        <v>141</v>
      </c>
      <c r="K19" s="77" t="s">
        <v>144</v>
      </c>
    </row>
    <row r="20" spans="1:42" s="23" customFormat="1" x14ac:dyDescent="0.25">
      <c r="B20" s="115">
        <v>1</v>
      </c>
      <c r="C20" s="115"/>
      <c r="D20" s="115"/>
      <c r="E20" s="115"/>
      <c r="F20" s="116"/>
      <c r="G20" s="22">
        <v>2</v>
      </c>
      <c r="H20" s="21">
        <v>3</v>
      </c>
      <c r="I20" s="21">
        <v>4</v>
      </c>
      <c r="J20" s="21"/>
      <c r="K20" s="21">
        <v>5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15.75" customHeight="1" x14ac:dyDescent="0.25">
      <c r="A21" s="23"/>
      <c r="B21" s="117" t="s">
        <v>32</v>
      </c>
      <c r="C21" s="119"/>
      <c r="D21" s="119"/>
      <c r="E21" s="119"/>
      <c r="F21" s="120"/>
      <c r="G21" s="98"/>
      <c r="H21" s="98"/>
      <c r="I21" s="98"/>
      <c r="J21" s="98"/>
      <c r="K21" s="98"/>
    </row>
    <row r="22" spans="1:42" x14ac:dyDescent="0.25">
      <c r="A22" s="23"/>
      <c r="B22" s="117" t="s">
        <v>33</v>
      </c>
      <c r="C22" s="118"/>
      <c r="D22" s="118"/>
      <c r="E22" s="118"/>
      <c r="F22" s="118"/>
      <c r="G22" s="98"/>
      <c r="H22" s="98"/>
      <c r="I22" s="98"/>
      <c r="J22" s="98"/>
      <c r="K22" s="98"/>
    </row>
    <row r="23" spans="1:42" s="33" customFormat="1" ht="15" customHeight="1" x14ac:dyDescent="0.25">
      <c r="A23" s="23"/>
      <c r="B23" s="109" t="s">
        <v>35</v>
      </c>
      <c r="C23" s="110"/>
      <c r="D23" s="110"/>
      <c r="E23" s="110"/>
      <c r="F23" s="111"/>
      <c r="G23" s="97">
        <f>G21-G22</f>
        <v>0</v>
      </c>
      <c r="H23" s="97">
        <f t="shared" ref="H23:K23" si="6">H21-H22</f>
        <v>0</v>
      </c>
      <c r="I23" s="97">
        <f t="shared" si="6"/>
        <v>0</v>
      </c>
      <c r="J23" s="97">
        <f t="shared" ref="J23" si="7">J21-J22</f>
        <v>0</v>
      </c>
      <c r="K23" s="97">
        <f t="shared" si="6"/>
        <v>0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33" customFormat="1" ht="15" customHeight="1" x14ac:dyDescent="0.25">
      <c r="A24" s="23"/>
      <c r="B24" s="109" t="s">
        <v>40</v>
      </c>
      <c r="C24" s="110"/>
      <c r="D24" s="110"/>
      <c r="E24" s="110"/>
      <c r="F24" s="111"/>
      <c r="G24" s="99">
        <v>-5100.17</v>
      </c>
      <c r="H24" s="99"/>
      <c r="I24" s="99"/>
      <c r="J24" s="99"/>
      <c r="K24" s="99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x14ac:dyDescent="0.25">
      <c r="A25" s="23"/>
      <c r="B25" s="106" t="s">
        <v>41</v>
      </c>
      <c r="C25" s="107"/>
      <c r="D25" s="107"/>
      <c r="E25" s="107"/>
      <c r="F25" s="107"/>
      <c r="G25" s="97">
        <f>G16+G24</f>
        <v>13020.400000000182</v>
      </c>
      <c r="H25" s="97">
        <f t="shared" ref="H25:K25" si="8">H16+H24</f>
        <v>0</v>
      </c>
      <c r="I25" s="97">
        <f t="shared" si="8"/>
        <v>0</v>
      </c>
      <c r="J25" s="97">
        <f t="shared" ref="J25" si="9">J16+J24</f>
        <v>0</v>
      </c>
      <c r="K25" s="97">
        <f t="shared" si="8"/>
        <v>0</v>
      </c>
    </row>
    <row r="26" spans="1:42" ht="15.75" x14ac:dyDescent="0.25">
      <c r="B26" s="13"/>
      <c r="C26" s="14"/>
      <c r="D26" s="14"/>
      <c r="E26" s="14"/>
      <c r="F26" s="14"/>
      <c r="G26" s="15"/>
      <c r="H26" s="15"/>
      <c r="I26" s="15"/>
      <c r="J26" s="15"/>
      <c r="K26" s="15"/>
    </row>
  </sheetData>
  <mergeCells count="21">
    <mergeCell ref="B1:K1"/>
    <mergeCell ref="B3:K3"/>
    <mergeCell ref="B5:K5"/>
    <mergeCell ref="B14:F14"/>
    <mergeCell ref="B15:F15"/>
    <mergeCell ref="B9:F9"/>
    <mergeCell ref="B10:F10"/>
    <mergeCell ref="B11:F11"/>
    <mergeCell ref="B7:F7"/>
    <mergeCell ref="B8:F8"/>
    <mergeCell ref="B12:F12"/>
    <mergeCell ref="B18:F18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</mergeCells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33"/>
  <sheetViews>
    <sheetView zoomScale="85" zoomScaleNormal="85" workbookViewId="0">
      <selection activeCell="G38" sqref="G3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5.28515625" customWidth="1"/>
    <col min="7" max="11" width="25.28515625" customWidth="1"/>
  </cols>
  <sheetData>
    <row r="1" spans="2:11" ht="18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15.75" customHeight="1" x14ac:dyDescent="0.25">
      <c r="B2" s="101" t="s">
        <v>13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2:11" ht="18" x14ac:dyDescent="0.25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ht="18" customHeight="1" x14ac:dyDescent="0.25">
      <c r="B4" s="101" t="s">
        <v>42</v>
      </c>
      <c r="C4" s="101"/>
      <c r="D4" s="101"/>
      <c r="E4" s="101"/>
      <c r="F4" s="101"/>
      <c r="G4" s="101"/>
      <c r="H4" s="101"/>
      <c r="I4" s="101"/>
      <c r="J4" s="101"/>
      <c r="K4" s="101"/>
    </row>
    <row r="5" spans="2:11" ht="18" x14ac:dyDescent="0.25">
      <c r="B5" s="1"/>
      <c r="C5" s="1"/>
      <c r="D5" s="1"/>
      <c r="E5" s="1"/>
      <c r="F5" s="1"/>
      <c r="G5" s="1"/>
      <c r="H5" s="1"/>
      <c r="I5" s="1"/>
      <c r="J5" s="1"/>
      <c r="K5" s="2"/>
    </row>
    <row r="6" spans="2:11" ht="15.75" customHeight="1" x14ac:dyDescent="0.25">
      <c r="B6" s="101" t="s">
        <v>78</v>
      </c>
      <c r="C6" s="101"/>
      <c r="D6" s="101"/>
      <c r="E6" s="101"/>
      <c r="F6" s="101"/>
      <c r="G6" s="101"/>
      <c r="H6" s="101"/>
      <c r="I6" s="101"/>
      <c r="J6" s="101"/>
      <c r="K6" s="101"/>
    </row>
    <row r="7" spans="2:11" ht="18" x14ac:dyDescent="0.25">
      <c r="B7" s="1"/>
      <c r="C7" s="1"/>
      <c r="D7" s="1"/>
      <c r="E7" s="1"/>
      <c r="F7" s="1"/>
      <c r="G7" s="1"/>
      <c r="H7" s="1"/>
      <c r="I7" s="1"/>
      <c r="J7" s="1"/>
      <c r="K7" s="2"/>
    </row>
    <row r="8" spans="2:11" x14ac:dyDescent="0.25">
      <c r="B8" s="126" t="s">
        <v>8</v>
      </c>
      <c r="C8" s="127"/>
      <c r="D8" s="127"/>
      <c r="E8" s="127"/>
      <c r="F8" s="128"/>
      <c r="G8" s="77" t="s">
        <v>142</v>
      </c>
      <c r="H8" s="78" t="s">
        <v>140</v>
      </c>
      <c r="I8" s="78" t="s">
        <v>143</v>
      </c>
      <c r="J8" s="78" t="s">
        <v>141</v>
      </c>
      <c r="K8" s="77" t="s">
        <v>144</v>
      </c>
    </row>
    <row r="9" spans="2:11" ht="16.5" customHeight="1" x14ac:dyDescent="0.25">
      <c r="B9" s="129">
        <v>1</v>
      </c>
      <c r="C9" s="130"/>
      <c r="D9" s="130"/>
      <c r="E9" s="130"/>
      <c r="F9" s="131"/>
      <c r="G9" s="34">
        <v>2</v>
      </c>
      <c r="H9" s="34">
        <v>3</v>
      </c>
      <c r="I9" s="34">
        <v>4</v>
      </c>
      <c r="J9" s="34">
        <v>5</v>
      </c>
      <c r="K9" s="34">
        <v>6</v>
      </c>
    </row>
    <row r="10" spans="2:11" s="29" customFormat="1" x14ac:dyDescent="0.25">
      <c r="B10" s="60"/>
      <c r="C10" s="60"/>
      <c r="D10" s="60"/>
      <c r="E10" s="60"/>
      <c r="F10" s="60" t="s">
        <v>18</v>
      </c>
      <c r="G10" s="91">
        <v>755346.79</v>
      </c>
      <c r="H10" s="91">
        <v>930700</v>
      </c>
      <c r="I10" s="91">
        <v>977152</v>
      </c>
      <c r="J10" s="91">
        <v>986623.53649999993</v>
      </c>
      <c r="K10" s="91">
        <v>996189.78886500001</v>
      </c>
    </row>
    <row r="11" spans="2:11" s="29" customFormat="1" ht="15.75" customHeight="1" x14ac:dyDescent="0.25">
      <c r="B11" s="67">
        <v>6</v>
      </c>
      <c r="C11" s="67"/>
      <c r="D11" s="67"/>
      <c r="E11" s="67"/>
      <c r="F11" s="67" t="s">
        <v>2</v>
      </c>
      <c r="G11" s="92">
        <v>742186.79</v>
      </c>
      <c r="H11" s="92">
        <v>930700</v>
      </c>
      <c r="I11" s="92">
        <v>977152</v>
      </c>
      <c r="J11" s="92">
        <v>986623.53649999993</v>
      </c>
      <c r="K11" s="92">
        <v>996189.78886500001</v>
      </c>
    </row>
    <row r="12" spans="2:11" ht="25.5" x14ac:dyDescent="0.25">
      <c r="B12" s="6"/>
      <c r="C12" s="10">
        <v>63</v>
      </c>
      <c r="D12" s="10"/>
      <c r="E12" s="10"/>
      <c r="F12" s="10" t="s">
        <v>19</v>
      </c>
      <c r="G12" s="93">
        <v>6000</v>
      </c>
      <c r="H12" s="93">
        <v>0</v>
      </c>
      <c r="I12" s="93">
        <v>10000</v>
      </c>
      <c r="J12" s="93">
        <v>10000</v>
      </c>
      <c r="K12" s="93">
        <v>10000</v>
      </c>
    </row>
    <row r="13" spans="2:11" x14ac:dyDescent="0.25">
      <c r="B13" s="7"/>
      <c r="C13" s="7">
        <v>64</v>
      </c>
      <c r="D13" s="7"/>
      <c r="E13" s="7"/>
      <c r="F13" s="7" t="s">
        <v>44</v>
      </c>
      <c r="G13" s="93">
        <v>17.79</v>
      </c>
      <c r="H13" s="93">
        <v>0</v>
      </c>
      <c r="I13" s="93">
        <v>0</v>
      </c>
      <c r="J13" s="93">
        <v>0</v>
      </c>
      <c r="K13" s="93">
        <v>0</v>
      </c>
    </row>
    <row r="14" spans="2:11" ht="25.5" x14ac:dyDescent="0.25">
      <c r="B14" s="7"/>
      <c r="C14" s="7">
        <v>66</v>
      </c>
      <c r="D14" s="8"/>
      <c r="E14" s="8"/>
      <c r="F14" s="10" t="s">
        <v>20</v>
      </c>
      <c r="G14" s="93">
        <v>20345.620000000003</v>
      </c>
      <c r="H14" s="93">
        <v>26000</v>
      </c>
      <c r="I14" s="93">
        <v>20000</v>
      </c>
      <c r="J14" s="93">
        <v>20000</v>
      </c>
      <c r="K14" s="93">
        <v>20000</v>
      </c>
    </row>
    <row r="15" spans="2:11" ht="25.5" x14ac:dyDescent="0.25">
      <c r="B15" s="7"/>
      <c r="C15" s="7">
        <v>67</v>
      </c>
      <c r="D15" s="8"/>
      <c r="E15" s="8"/>
      <c r="F15" s="10" t="s">
        <v>46</v>
      </c>
      <c r="G15" s="93">
        <v>715823.38</v>
      </c>
      <c r="H15" s="93">
        <v>904700</v>
      </c>
      <c r="I15" s="93">
        <v>947152</v>
      </c>
      <c r="J15" s="93">
        <v>956623.53649999993</v>
      </c>
      <c r="K15" s="93">
        <v>966189.78886500001</v>
      </c>
    </row>
    <row r="16" spans="2:11" x14ac:dyDescent="0.25">
      <c r="B16" s="7"/>
      <c r="C16" s="7">
        <v>68</v>
      </c>
      <c r="D16" s="8"/>
      <c r="E16" s="8"/>
      <c r="F16" s="10" t="s">
        <v>47</v>
      </c>
      <c r="G16" s="93">
        <v>0</v>
      </c>
      <c r="H16" s="93">
        <v>0</v>
      </c>
      <c r="I16" s="93">
        <v>0</v>
      </c>
      <c r="J16" s="93">
        <v>0</v>
      </c>
      <c r="K16" s="93">
        <v>0</v>
      </c>
    </row>
    <row r="17" spans="2:11" s="29" customFormat="1" x14ac:dyDescent="0.25">
      <c r="B17" s="68">
        <v>7</v>
      </c>
      <c r="C17" s="68"/>
      <c r="D17" s="69"/>
      <c r="E17" s="69"/>
      <c r="F17" s="67" t="s">
        <v>3</v>
      </c>
      <c r="G17" s="92">
        <v>13160</v>
      </c>
      <c r="H17" s="92">
        <v>0</v>
      </c>
      <c r="I17" s="92">
        <v>0</v>
      </c>
      <c r="J17" s="92">
        <v>0</v>
      </c>
      <c r="K17" s="92">
        <v>0</v>
      </c>
    </row>
    <row r="18" spans="2:11" x14ac:dyDescent="0.25">
      <c r="B18" s="7"/>
      <c r="C18" s="7">
        <v>72</v>
      </c>
      <c r="D18" s="8"/>
      <c r="E18" s="8"/>
      <c r="F18" s="25" t="s">
        <v>22</v>
      </c>
      <c r="G18" s="93">
        <v>13160</v>
      </c>
      <c r="H18" s="93">
        <v>0</v>
      </c>
      <c r="I18" s="93">
        <v>0</v>
      </c>
      <c r="J18" s="93">
        <v>0</v>
      </c>
      <c r="K18" s="93">
        <v>0</v>
      </c>
    </row>
    <row r="19" spans="2:11" x14ac:dyDescent="0.25">
      <c r="B19" s="7"/>
      <c r="C19" s="7">
        <v>74</v>
      </c>
      <c r="D19" s="7"/>
      <c r="E19" s="7"/>
      <c r="F19" s="25" t="s">
        <v>48</v>
      </c>
      <c r="G19" s="93">
        <v>0</v>
      </c>
      <c r="H19" s="93">
        <v>0</v>
      </c>
      <c r="I19" s="93">
        <v>0</v>
      </c>
      <c r="J19" s="93">
        <v>0</v>
      </c>
      <c r="K19" s="93">
        <v>0</v>
      </c>
    </row>
    <row r="20" spans="2:11" x14ac:dyDescent="0.25">
      <c r="B20" s="7"/>
      <c r="C20" s="7"/>
      <c r="D20" s="7"/>
      <c r="E20" s="7" t="s">
        <v>17</v>
      </c>
      <c r="F20" s="25"/>
      <c r="G20" s="93"/>
      <c r="H20" s="93"/>
      <c r="I20" s="93"/>
      <c r="J20" s="93"/>
      <c r="K20" s="93"/>
    </row>
    <row r="21" spans="2:11" ht="15.75" customHeight="1" x14ac:dyDescent="0.25"/>
    <row r="22" spans="2:11" ht="15.7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2"/>
    </row>
    <row r="23" spans="2:11" ht="14.25" customHeight="1" x14ac:dyDescent="0.25">
      <c r="B23" s="126" t="s">
        <v>8</v>
      </c>
      <c r="C23" s="127"/>
      <c r="D23" s="127"/>
      <c r="E23" s="127"/>
      <c r="F23" s="128"/>
      <c r="G23" s="77" t="s">
        <v>142</v>
      </c>
      <c r="H23" s="78" t="s">
        <v>140</v>
      </c>
      <c r="I23" s="78" t="s">
        <v>143</v>
      </c>
      <c r="J23" s="78" t="s">
        <v>141</v>
      </c>
      <c r="K23" s="77" t="s">
        <v>144</v>
      </c>
    </row>
    <row r="24" spans="2:11" ht="12.75" customHeight="1" x14ac:dyDescent="0.25">
      <c r="B24" s="129">
        <v>1</v>
      </c>
      <c r="C24" s="130"/>
      <c r="D24" s="130"/>
      <c r="E24" s="130"/>
      <c r="F24" s="131"/>
      <c r="G24" s="34">
        <v>2</v>
      </c>
      <c r="H24" s="34">
        <v>3</v>
      </c>
      <c r="I24" s="34">
        <v>4</v>
      </c>
      <c r="J24" s="34">
        <v>5</v>
      </c>
      <c r="K24" s="34">
        <v>6</v>
      </c>
    </row>
    <row r="25" spans="2:11" s="29" customFormat="1" x14ac:dyDescent="0.25">
      <c r="B25" s="60"/>
      <c r="C25" s="60"/>
      <c r="D25" s="60"/>
      <c r="E25" s="60"/>
      <c r="F25" s="60" t="s">
        <v>9</v>
      </c>
      <c r="G25" s="91">
        <v>737226.21999999986</v>
      </c>
      <c r="H25" s="91">
        <v>930700</v>
      </c>
      <c r="I25" s="91">
        <v>977152</v>
      </c>
      <c r="J25" s="91">
        <v>986623.53649999993</v>
      </c>
      <c r="K25" s="91">
        <v>996189.78886500001</v>
      </c>
    </row>
    <row r="26" spans="2:11" s="29" customFormat="1" x14ac:dyDescent="0.25">
      <c r="B26" s="67">
        <v>3</v>
      </c>
      <c r="C26" s="67"/>
      <c r="D26" s="67"/>
      <c r="E26" s="67"/>
      <c r="F26" s="67" t="s">
        <v>4</v>
      </c>
      <c r="G26" s="92">
        <v>734581.71999999986</v>
      </c>
      <c r="H26" s="92">
        <v>930700</v>
      </c>
      <c r="I26" s="92">
        <v>977152</v>
      </c>
      <c r="J26" s="92">
        <v>986623.53649999993</v>
      </c>
      <c r="K26" s="92">
        <v>996189.78886500001</v>
      </c>
    </row>
    <row r="27" spans="2:11" x14ac:dyDescent="0.25">
      <c r="B27" s="6"/>
      <c r="C27" s="10">
        <v>31</v>
      </c>
      <c r="D27" s="10"/>
      <c r="E27" s="10"/>
      <c r="F27" s="10" t="s">
        <v>5</v>
      </c>
      <c r="G27" s="93">
        <v>657093.37999999989</v>
      </c>
      <c r="H27" s="93">
        <v>844000</v>
      </c>
      <c r="I27" s="93">
        <v>873453</v>
      </c>
      <c r="J27" s="93">
        <v>882187.53199999989</v>
      </c>
      <c r="K27" s="93">
        <v>891009.40932000009</v>
      </c>
    </row>
    <row r="28" spans="2:11" x14ac:dyDescent="0.25">
      <c r="B28" s="7"/>
      <c r="C28" s="7">
        <v>32</v>
      </c>
      <c r="D28" s="8"/>
      <c r="E28" s="8"/>
      <c r="F28" s="7" t="s">
        <v>14</v>
      </c>
      <c r="G28" s="93">
        <v>76756.599999999991</v>
      </c>
      <c r="H28" s="93">
        <v>86000</v>
      </c>
      <c r="I28" s="93">
        <v>102999</v>
      </c>
      <c r="J28" s="93">
        <v>103729.00300000001</v>
      </c>
      <c r="K28" s="93">
        <v>104466.30653</v>
      </c>
    </row>
    <row r="29" spans="2:11" x14ac:dyDescent="0.25">
      <c r="B29" s="7"/>
      <c r="C29" s="7">
        <v>34</v>
      </c>
      <c r="D29" s="8"/>
      <c r="E29" s="8"/>
      <c r="F29" s="8" t="s">
        <v>49</v>
      </c>
      <c r="G29" s="93">
        <v>731.74</v>
      </c>
      <c r="H29" s="93">
        <v>700</v>
      </c>
      <c r="I29" s="93">
        <v>700</v>
      </c>
      <c r="J29" s="93">
        <v>707.00149999999996</v>
      </c>
      <c r="K29" s="93">
        <v>714.07301499999994</v>
      </c>
    </row>
    <row r="30" spans="2:11" s="29" customFormat="1" x14ac:dyDescent="0.25">
      <c r="B30" s="70">
        <v>4</v>
      </c>
      <c r="C30" s="70"/>
      <c r="D30" s="70"/>
      <c r="E30" s="70"/>
      <c r="F30" s="71" t="s">
        <v>6</v>
      </c>
      <c r="G30" s="92">
        <v>2644.5</v>
      </c>
      <c r="H30" s="92">
        <v>0</v>
      </c>
      <c r="I30" s="92">
        <v>0</v>
      </c>
      <c r="J30" s="92">
        <v>0</v>
      </c>
      <c r="K30" s="92">
        <v>0</v>
      </c>
    </row>
    <row r="31" spans="2:11" ht="25.5" x14ac:dyDescent="0.25">
      <c r="B31" s="10"/>
      <c r="C31" s="10">
        <v>41</v>
      </c>
      <c r="D31" s="10"/>
      <c r="E31" s="10"/>
      <c r="F31" s="20" t="s">
        <v>7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</row>
    <row r="32" spans="2:11" x14ac:dyDescent="0.25">
      <c r="B32" s="10"/>
      <c r="C32" s="10">
        <v>42</v>
      </c>
      <c r="D32" s="7"/>
      <c r="E32" s="7"/>
      <c r="F32" s="7" t="s">
        <v>50</v>
      </c>
      <c r="G32" s="93">
        <v>2644.5</v>
      </c>
      <c r="H32" s="93">
        <v>0</v>
      </c>
      <c r="I32" s="93">
        <v>0</v>
      </c>
      <c r="J32" s="93">
        <v>0</v>
      </c>
      <c r="K32" s="93">
        <v>0</v>
      </c>
    </row>
    <row r="33" spans="2:11" x14ac:dyDescent="0.25">
      <c r="B33" s="10"/>
      <c r="C33" s="10">
        <v>45</v>
      </c>
      <c r="D33" s="7"/>
      <c r="E33" s="7"/>
      <c r="F33" s="7" t="s">
        <v>51</v>
      </c>
      <c r="G33" s="93">
        <v>0</v>
      </c>
      <c r="H33" s="93">
        <v>0</v>
      </c>
      <c r="I33" s="93">
        <v>0</v>
      </c>
      <c r="J33" s="93">
        <v>0</v>
      </c>
      <c r="K33" s="93">
        <v>0</v>
      </c>
    </row>
  </sheetData>
  <mergeCells count="7">
    <mergeCell ref="B8:F8"/>
    <mergeCell ref="B9:F9"/>
    <mergeCell ref="B23:F23"/>
    <mergeCell ref="B24:F24"/>
    <mergeCell ref="B2:K2"/>
    <mergeCell ref="B4:K4"/>
    <mergeCell ref="B6:K6"/>
  </mergeCells>
  <pageMargins left="0.7" right="0.7" top="0.75" bottom="0.75" header="0.3" footer="0.3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32"/>
  <sheetViews>
    <sheetView zoomScale="87" zoomScaleNormal="87" workbookViewId="0">
      <selection activeCell="C14" sqref="C14"/>
    </sheetView>
  </sheetViews>
  <sheetFormatPr defaultRowHeight="15" x14ac:dyDescent="0.25"/>
  <cols>
    <col min="2" max="2" width="37.7109375" customWidth="1"/>
    <col min="3" max="7" width="25.28515625" customWidth="1"/>
  </cols>
  <sheetData>
    <row r="1" spans="2:7" ht="18" x14ac:dyDescent="0.25">
      <c r="B1" s="1"/>
      <c r="C1" s="1"/>
      <c r="D1" s="1"/>
      <c r="E1" s="1"/>
      <c r="F1" s="1"/>
      <c r="G1" s="2"/>
    </row>
    <row r="2" spans="2:7" ht="15.75" customHeight="1" x14ac:dyDescent="0.25">
      <c r="B2" s="101" t="s">
        <v>79</v>
      </c>
      <c r="C2" s="101"/>
      <c r="D2" s="101"/>
      <c r="E2" s="101"/>
      <c r="F2" s="101"/>
      <c r="G2" s="101"/>
    </row>
    <row r="3" spans="2:7" ht="18" x14ac:dyDescent="0.25">
      <c r="B3" s="1"/>
      <c r="C3" s="1"/>
      <c r="D3" s="1"/>
      <c r="E3" s="1"/>
      <c r="F3" s="1"/>
      <c r="G3" s="2"/>
    </row>
    <row r="4" spans="2:7" x14ac:dyDescent="0.25">
      <c r="B4" s="78" t="s">
        <v>8</v>
      </c>
      <c r="C4" s="77" t="s">
        <v>142</v>
      </c>
      <c r="D4" s="78" t="s">
        <v>140</v>
      </c>
      <c r="E4" s="78" t="s">
        <v>143</v>
      </c>
      <c r="F4" s="78" t="s">
        <v>141</v>
      </c>
      <c r="G4" s="77" t="s">
        <v>144</v>
      </c>
    </row>
    <row r="5" spans="2:7" x14ac:dyDescent="0.25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</row>
    <row r="6" spans="2:7" x14ac:dyDescent="0.25">
      <c r="B6" s="60" t="s">
        <v>26</v>
      </c>
      <c r="C6" s="91">
        <f>C7+C11+C15</f>
        <v>755346.78999999992</v>
      </c>
      <c r="D6" s="91">
        <f>D7+D11+D15</f>
        <v>930700</v>
      </c>
      <c r="E6" s="91">
        <f>E7+E11+E15</f>
        <v>977152</v>
      </c>
      <c r="F6" s="91">
        <f>F7+F11+F15</f>
        <v>986623.53649999993</v>
      </c>
      <c r="G6" s="91">
        <f>G7+G11+G15</f>
        <v>996189.78886500001</v>
      </c>
    </row>
    <row r="7" spans="2:7" s="29" customFormat="1" x14ac:dyDescent="0.25">
      <c r="B7" s="74" t="s">
        <v>24</v>
      </c>
      <c r="C7" s="94">
        <f>C8+C9</f>
        <v>715823.37999999989</v>
      </c>
      <c r="D7" s="94">
        <f>D8+D9</f>
        <v>904700</v>
      </c>
      <c r="E7" s="94">
        <f>E8+E9</f>
        <v>947152</v>
      </c>
      <c r="F7" s="94">
        <f>F8+F9</f>
        <v>956623.53649999993</v>
      </c>
      <c r="G7" s="94">
        <f>G8+G9</f>
        <v>966189.78886500001</v>
      </c>
    </row>
    <row r="8" spans="2:7" x14ac:dyDescent="0.25">
      <c r="B8" s="28" t="s">
        <v>52</v>
      </c>
      <c r="C8" s="93">
        <f>'Programska klasifikacija'!F9</f>
        <v>715823.37999999989</v>
      </c>
      <c r="D8" s="93">
        <f>'Programska klasifikacija'!G9</f>
        <v>904700</v>
      </c>
      <c r="E8" s="93">
        <f>'Programska klasifikacija'!H9</f>
        <v>947152</v>
      </c>
      <c r="F8" s="93">
        <f>'Programska klasifikacija'!I9</f>
        <v>956623.53649999993</v>
      </c>
      <c r="G8" s="93">
        <f>'Programska klasifikacija'!J9</f>
        <v>966189.78886500001</v>
      </c>
    </row>
    <row r="9" spans="2:7" x14ac:dyDescent="0.25">
      <c r="B9" s="27"/>
      <c r="C9" s="93"/>
      <c r="D9" s="93"/>
      <c r="E9" s="93"/>
      <c r="F9" s="93"/>
      <c r="G9" s="95"/>
    </row>
    <row r="10" spans="2:7" x14ac:dyDescent="0.25">
      <c r="B10" s="27"/>
      <c r="C10" s="93"/>
      <c r="D10" s="93"/>
      <c r="E10" s="93"/>
      <c r="F10" s="93"/>
      <c r="G10" s="95"/>
    </row>
    <row r="11" spans="2:7" s="29" customFormat="1" x14ac:dyDescent="0.25">
      <c r="B11" s="74" t="s">
        <v>23</v>
      </c>
      <c r="C11" s="94">
        <f t="shared" ref="C11" si="0">C12+C13+C14</f>
        <v>28707.23</v>
      </c>
      <c r="D11" s="94">
        <f t="shared" ref="D11" si="1">D12+D13+D14</f>
        <v>20000</v>
      </c>
      <c r="E11" s="94">
        <f t="shared" ref="E11:G11" si="2">E12+E13+E14</f>
        <v>20000</v>
      </c>
      <c r="F11" s="94">
        <f t="shared" si="2"/>
        <v>20000</v>
      </c>
      <c r="G11" s="94">
        <f t="shared" si="2"/>
        <v>20000</v>
      </c>
    </row>
    <row r="12" spans="2:7" x14ac:dyDescent="0.25">
      <c r="B12" s="27" t="s">
        <v>91</v>
      </c>
      <c r="C12" s="93">
        <f>'Programska klasifikacija'!F10</f>
        <v>0</v>
      </c>
      <c r="D12" s="93">
        <f>'Programska klasifikacija'!G10</f>
        <v>0</v>
      </c>
      <c r="E12" s="93">
        <f>'Programska klasifikacija'!H10</f>
        <v>0</v>
      </c>
      <c r="F12" s="93">
        <f>'Programska klasifikacija'!I10</f>
        <v>0</v>
      </c>
      <c r="G12" s="93">
        <f>'Programska klasifikacija'!J10</f>
        <v>0</v>
      </c>
    </row>
    <row r="13" spans="2:7" x14ac:dyDescent="0.25">
      <c r="B13" s="26" t="s">
        <v>56</v>
      </c>
      <c r="C13" s="93">
        <f>'Programska klasifikacija'!F11+18120.57</f>
        <v>28707.23</v>
      </c>
      <c r="D13" s="93">
        <f>'Programska klasifikacija'!G11</f>
        <v>20000</v>
      </c>
      <c r="E13" s="93">
        <f>'Programska klasifikacija'!H11</f>
        <v>20000</v>
      </c>
      <c r="F13" s="93">
        <f>'Programska klasifikacija'!I11</f>
        <v>20000</v>
      </c>
      <c r="G13" s="93">
        <f>'Programska klasifikacija'!J11</f>
        <v>20000</v>
      </c>
    </row>
    <row r="14" spans="2:7" x14ac:dyDescent="0.25">
      <c r="B14" s="26"/>
      <c r="C14" s="93"/>
      <c r="D14" s="93"/>
      <c r="E14" s="96"/>
      <c r="F14" s="96"/>
      <c r="G14" s="96"/>
    </row>
    <row r="15" spans="2:7" s="29" customFormat="1" x14ac:dyDescent="0.25">
      <c r="B15" s="74" t="s">
        <v>54</v>
      </c>
      <c r="C15" s="94">
        <f t="shared" ref="C15" si="3">C16+C17+C18</f>
        <v>10816.18</v>
      </c>
      <c r="D15" s="94">
        <f t="shared" ref="D15" si="4">D16+D17+D18</f>
        <v>6000</v>
      </c>
      <c r="E15" s="94">
        <f t="shared" ref="E15:G15" si="5">E16+E17+E18</f>
        <v>10000</v>
      </c>
      <c r="F15" s="94">
        <f t="shared" si="5"/>
        <v>10000</v>
      </c>
      <c r="G15" s="94">
        <f t="shared" si="5"/>
        <v>10000</v>
      </c>
    </row>
    <row r="16" spans="2:7" x14ac:dyDescent="0.25">
      <c r="B16" s="26" t="s">
        <v>74</v>
      </c>
      <c r="C16" s="93">
        <f>'Programska klasifikacija'!F12</f>
        <v>6000</v>
      </c>
      <c r="D16" s="93">
        <f>'Programska klasifikacija'!G12</f>
        <v>0</v>
      </c>
      <c r="E16" s="93">
        <f>'Programska klasifikacija'!H12</f>
        <v>0</v>
      </c>
      <c r="F16" s="93">
        <f>'Programska klasifikacija'!I12</f>
        <v>0</v>
      </c>
      <c r="G16" s="93">
        <f>'Programska klasifikacija'!J12</f>
        <v>0</v>
      </c>
    </row>
    <row r="17" spans="2:7" ht="25.5" x14ac:dyDescent="0.25">
      <c r="B17" s="26" t="s">
        <v>92</v>
      </c>
      <c r="C17" s="93">
        <f>'Programska klasifikacija'!F13</f>
        <v>4816.18</v>
      </c>
      <c r="D17" s="93">
        <f>'Programska klasifikacija'!G13</f>
        <v>6000</v>
      </c>
      <c r="E17" s="93">
        <f>'Programska klasifikacija'!H13</f>
        <v>10000</v>
      </c>
      <c r="F17" s="93">
        <f>'Programska klasifikacija'!I13</f>
        <v>10000</v>
      </c>
      <c r="G17" s="93">
        <f>'Programska klasifikacija'!J13</f>
        <v>10000</v>
      </c>
    </row>
    <row r="18" spans="2:7" x14ac:dyDescent="0.25">
      <c r="B18" s="26"/>
      <c r="C18" s="93"/>
      <c r="D18" s="93"/>
      <c r="E18" s="96"/>
      <c r="F18" s="96"/>
      <c r="G18" s="96"/>
    </row>
    <row r="19" spans="2:7" ht="15.75" customHeight="1" x14ac:dyDescent="0.25">
      <c r="B19" s="60" t="s">
        <v>25</v>
      </c>
      <c r="C19" s="91">
        <f t="shared" ref="C19" si="6">C20+C24+C28</f>
        <v>737226.22</v>
      </c>
      <c r="D19" s="91">
        <f t="shared" ref="D19" si="7">D20+D24+D28</f>
        <v>930700</v>
      </c>
      <c r="E19" s="91">
        <f t="shared" ref="E19:G19" si="8">E20+E24+E28</f>
        <v>977152</v>
      </c>
      <c r="F19" s="91">
        <f t="shared" si="8"/>
        <v>986623.53649999993</v>
      </c>
      <c r="G19" s="91">
        <f t="shared" si="8"/>
        <v>996189.78886500001</v>
      </c>
    </row>
    <row r="20" spans="2:7" s="29" customFormat="1" ht="15.75" customHeight="1" x14ac:dyDescent="0.25">
      <c r="B20" s="74" t="s">
        <v>24</v>
      </c>
      <c r="C20" s="94">
        <f t="shared" ref="C20" si="9">C21+C23</f>
        <v>715823.37999999989</v>
      </c>
      <c r="D20" s="94">
        <f t="shared" ref="D20" si="10">D21+D23</f>
        <v>904700</v>
      </c>
      <c r="E20" s="94">
        <f t="shared" ref="E20:G20" si="11">E21+E23</f>
        <v>947152</v>
      </c>
      <c r="F20" s="94">
        <f t="shared" si="11"/>
        <v>956623.53649999993</v>
      </c>
      <c r="G20" s="94">
        <f t="shared" si="11"/>
        <v>966189.78886500001</v>
      </c>
    </row>
    <row r="21" spans="2:7" x14ac:dyDescent="0.25">
      <c r="B21" s="28" t="s">
        <v>52</v>
      </c>
      <c r="C21" s="93">
        <f>'Programska klasifikacija'!F9</f>
        <v>715823.37999999989</v>
      </c>
      <c r="D21" s="93">
        <f>'Programska klasifikacija'!G9</f>
        <v>904700</v>
      </c>
      <c r="E21" s="93">
        <f>'Programska klasifikacija'!H9</f>
        <v>947152</v>
      </c>
      <c r="F21" s="93">
        <f>'Programska klasifikacija'!I9</f>
        <v>956623.53649999993</v>
      </c>
      <c r="G21" s="93">
        <f>'Programska klasifikacija'!J9</f>
        <v>966189.78886500001</v>
      </c>
    </row>
    <row r="22" spans="2:7" x14ac:dyDescent="0.25">
      <c r="B22" s="27"/>
      <c r="C22" s="93"/>
      <c r="D22" s="93"/>
      <c r="E22" s="93"/>
      <c r="F22" s="93"/>
      <c r="G22" s="93"/>
    </row>
    <row r="23" spans="2:7" x14ac:dyDescent="0.25">
      <c r="B23" s="27"/>
      <c r="C23" s="93"/>
      <c r="D23" s="93"/>
      <c r="E23" s="93"/>
      <c r="F23" s="93"/>
      <c r="G23" s="93"/>
    </row>
    <row r="24" spans="2:7" s="29" customFormat="1" x14ac:dyDescent="0.25">
      <c r="B24" s="74" t="s">
        <v>23</v>
      </c>
      <c r="C24" s="94">
        <f t="shared" ref="C24" si="12">C25+C26+C27</f>
        <v>10586.66</v>
      </c>
      <c r="D24" s="94">
        <f t="shared" ref="D24" si="13">D25+D26+D27</f>
        <v>20000</v>
      </c>
      <c r="E24" s="94">
        <f t="shared" ref="E24:G24" si="14">E25+E26+E27</f>
        <v>20000</v>
      </c>
      <c r="F24" s="94">
        <f t="shared" si="14"/>
        <v>20000</v>
      </c>
      <c r="G24" s="94">
        <f t="shared" si="14"/>
        <v>20000</v>
      </c>
    </row>
    <row r="25" spans="2:7" x14ac:dyDescent="0.25">
      <c r="B25" s="27" t="s">
        <v>91</v>
      </c>
      <c r="C25" s="93">
        <f>'Programska klasifikacija'!F10</f>
        <v>0</v>
      </c>
      <c r="D25" s="93">
        <f>'Programska klasifikacija'!G10</f>
        <v>0</v>
      </c>
      <c r="E25" s="93">
        <f>'Programska klasifikacija'!H10</f>
        <v>0</v>
      </c>
      <c r="F25" s="93">
        <f>'Programska klasifikacija'!I10</f>
        <v>0</v>
      </c>
      <c r="G25" s="93">
        <f>'Programska klasifikacija'!J10</f>
        <v>0</v>
      </c>
    </row>
    <row r="26" spans="2:7" x14ac:dyDescent="0.25">
      <c r="B26" s="26" t="s">
        <v>53</v>
      </c>
      <c r="C26" s="93">
        <f>'Programska klasifikacija'!F11</f>
        <v>10586.66</v>
      </c>
      <c r="D26" s="93">
        <f>'Programska klasifikacija'!G11</f>
        <v>20000</v>
      </c>
      <c r="E26" s="93">
        <f>'Programska klasifikacija'!H11</f>
        <v>20000</v>
      </c>
      <c r="F26" s="93">
        <f>'Programska klasifikacija'!I11</f>
        <v>20000</v>
      </c>
      <c r="G26" s="93">
        <f>'Programska klasifikacija'!J11</f>
        <v>20000</v>
      </c>
    </row>
    <row r="27" spans="2:7" x14ac:dyDescent="0.25">
      <c r="B27" s="26"/>
      <c r="C27" s="93"/>
      <c r="D27" s="93"/>
      <c r="E27" s="93"/>
      <c r="F27" s="93"/>
      <c r="G27" s="93"/>
    </row>
    <row r="28" spans="2:7" s="29" customFormat="1" x14ac:dyDescent="0.25">
      <c r="B28" s="74" t="s">
        <v>54</v>
      </c>
      <c r="C28" s="94">
        <f t="shared" ref="C28" si="15">C29+C30+C31</f>
        <v>10816.18</v>
      </c>
      <c r="D28" s="94">
        <f t="shared" ref="D28" si="16">D29+D30+D31</f>
        <v>6000</v>
      </c>
      <c r="E28" s="94">
        <f t="shared" ref="E28:G28" si="17">E29+E30+E31</f>
        <v>10000</v>
      </c>
      <c r="F28" s="94">
        <f t="shared" si="17"/>
        <v>10000</v>
      </c>
      <c r="G28" s="94">
        <f t="shared" si="17"/>
        <v>10000</v>
      </c>
    </row>
    <row r="29" spans="2:7" x14ac:dyDescent="0.25">
      <c r="B29" s="26" t="s">
        <v>74</v>
      </c>
      <c r="C29" s="93">
        <f>'Programska klasifikacija'!F12</f>
        <v>6000</v>
      </c>
      <c r="D29" s="93">
        <f>'Programska klasifikacija'!G12</f>
        <v>0</v>
      </c>
      <c r="E29" s="93">
        <f>'Programska klasifikacija'!H12</f>
        <v>0</v>
      </c>
      <c r="F29" s="93">
        <f>'Programska klasifikacija'!I12</f>
        <v>0</v>
      </c>
      <c r="G29" s="93">
        <f>'Programska klasifikacija'!J12</f>
        <v>0</v>
      </c>
    </row>
    <row r="30" spans="2:7" ht="25.5" x14ac:dyDescent="0.25">
      <c r="B30" s="26" t="s">
        <v>92</v>
      </c>
      <c r="C30" s="93">
        <f>'Programska klasifikacija'!F13</f>
        <v>4816.18</v>
      </c>
      <c r="D30" s="93">
        <f>'Programska klasifikacija'!G13</f>
        <v>6000</v>
      </c>
      <c r="E30" s="93">
        <f>'Programska klasifikacija'!H13</f>
        <v>10000</v>
      </c>
      <c r="F30" s="93">
        <f>'Programska klasifikacija'!I13</f>
        <v>10000</v>
      </c>
      <c r="G30" s="93">
        <f>'Programska klasifikacija'!J13</f>
        <v>10000</v>
      </c>
    </row>
    <row r="31" spans="2:7" x14ac:dyDescent="0.25">
      <c r="B31" s="26"/>
      <c r="C31" s="4"/>
      <c r="D31" s="4"/>
      <c r="E31" s="5"/>
      <c r="F31" s="5"/>
      <c r="G31" s="5"/>
    </row>
    <row r="32" spans="2:7" x14ac:dyDescent="0.25">
      <c r="B32" s="10" t="s">
        <v>17</v>
      </c>
      <c r="C32" s="4"/>
      <c r="D32" s="4"/>
      <c r="E32" s="5"/>
      <c r="F32" s="5"/>
      <c r="G32" s="24"/>
    </row>
  </sheetData>
  <mergeCells count="1">
    <mergeCell ref="B2:G2"/>
  </mergeCells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10"/>
  <sheetViews>
    <sheetView workbookViewId="0">
      <selection activeCell="F15" sqref="F15"/>
    </sheetView>
  </sheetViews>
  <sheetFormatPr defaultRowHeight="15" x14ac:dyDescent="0.25"/>
  <cols>
    <col min="2" max="2" width="37.7109375" customWidth="1"/>
    <col min="3" max="7" width="25.28515625" customWidth="1"/>
  </cols>
  <sheetData>
    <row r="1" spans="2:7" ht="18" x14ac:dyDescent="0.25">
      <c r="B1" s="1"/>
      <c r="C1" s="1"/>
      <c r="D1" s="1"/>
      <c r="E1" s="1"/>
      <c r="F1" s="1"/>
      <c r="G1" s="2"/>
    </row>
    <row r="2" spans="2:7" ht="15.75" customHeight="1" x14ac:dyDescent="0.25">
      <c r="B2" s="101" t="s">
        <v>80</v>
      </c>
      <c r="C2" s="101"/>
      <c r="D2" s="101"/>
      <c r="E2" s="101"/>
      <c r="F2" s="101"/>
      <c r="G2" s="101"/>
    </row>
    <row r="3" spans="2:7" ht="18" x14ac:dyDescent="0.25">
      <c r="B3" s="1"/>
      <c r="C3" s="1"/>
      <c r="D3" s="1"/>
      <c r="E3" s="1"/>
      <c r="F3" s="1"/>
      <c r="G3" s="2"/>
    </row>
    <row r="4" spans="2:7" x14ac:dyDescent="0.25">
      <c r="B4" s="78" t="s">
        <v>8</v>
      </c>
      <c r="C4" s="77" t="s">
        <v>142</v>
      </c>
      <c r="D4" s="78" t="s">
        <v>140</v>
      </c>
      <c r="E4" s="78" t="s">
        <v>143</v>
      </c>
      <c r="F4" s="78" t="s">
        <v>141</v>
      </c>
      <c r="G4" s="77" t="s">
        <v>144</v>
      </c>
    </row>
    <row r="5" spans="2:7" x14ac:dyDescent="0.25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</row>
    <row r="6" spans="2:7" s="29" customFormat="1" ht="15.75" customHeight="1" x14ac:dyDescent="0.25">
      <c r="B6" s="60" t="s">
        <v>25</v>
      </c>
      <c r="C6" s="91">
        <f>C7</f>
        <v>737226.22</v>
      </c>
      <c r="D6" s="91">
        <f t="shared" ref="D6:G6" si="0">D7</f>
        <v>930700</v>
      </c>
      <c r="E6" s="91">
        <f t="shared" si="0"/>
        <v>977152</v>
      </c>
      <c r="F6" s="91">
        <f t="shared" si="0"/>
        <v>986623.53649999993</v>
      </c>
      <c r="G6" s="91">
        <f t="shared" si="0"/>
        <v>996189.78886500001</v>
      </c>
    </row>
    <row r="7" spans="2:7" x14ac:dyDescent="0.25">
      <c r="B7" s="67" t="s">
        <v>94</v>
      </c>
      <c r="C7" s="92">
        <f>C8</f>
        <v>737226.22</v>
      </c>
      <c r="D7" s="92">
        <f t="shared" ref="D7:G8" si="1">D8</f>
        <v>930700</v>
      </c>
      <c r="E7" s="92">
        <f t="shared" si="1"/>
        <v>977152</v>
      </c>
      <c r="F7" s="92">
        <f t="shared" si="1"/>
        <v>986623.53649999993</v>
      </c>
      <c r="G7" s="92">
        <f t="shared" si="1"/>
        <v>996189.78886500001</v>
      </c>
    </row>
    <row r="8" spans="2:7" x14ac:dyDescent="0.25">
      <c r="B8" s="6" t="s">
        <v>95</v>
      </c>
      <c r="C8" s="93">
        <f>C9</f>
        <v>737226.22</v>
      </c>
      <c r="D8" s="93">
        <f t="shared" si="1"/>
        <v>930700</v>
      </c>
      <c r="E8" s="93">
        <f t="shared" si="1"/>
        <v>977152</v>
      </c>
      <c r="F8" s="93">
        <f t="shared" si="1"/>
        <v>986623.53649999993</v>
      </c>
      <c r="G8" s="93">
        <f t="shared" si="1"/>
        <v>996189.78886500001</v>
      </c>
    </row>
    <row r="9" spans="2:7" x14ac:dyDescent="0.25">
      <c r="B9" s="12" t="s">
        <v>95</v>
      </c>
      <c r="C9" s="93">
        <f>'Programska klasifikacija'!F8</f>
        <v>737226.22</v>
      </c>
      <c r="D9" s="93">
        <f>'Programska klasifikacija'!G8</f>
        <v>930700</v>
      </c>
      <c r="E9" s="93">
        <f>'Programska klasifikacija'!H8</f>
        <v>977152</v>
      </c>
      <c r="F9" s="93">
        <f>'Programska klasifikacija'!I8</f>
        <v>986623.53649999993</v>
      </c>
      <c r="G9" s="93">
        <f>'Programska klasifikacija'!J8</f>
        <v>996189.78886500001</v>
      </c>
    </row>
    <row r="10" spans="2:7" x14ac:dyDescent="0.25">
      <c r="B10" s="10" t="s">
        <v>17</v>
      </c>
      <c r="C10" s="4"/>
      <c r="D10" s="4"/>
      <c r="E10" s="5"/>
      <c r="F10" s="5"/>
      <c r="G10" s="24"/>
    </row>
  </sheetData>
  <mergeCells count="1">
    <mergeCell ref="B2:G2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12"/>
  <sheetViews>
    <sheetView workbookViewId="0">
      <selection activeCell="H30" sqref="H3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1" width="25.28515625" customWidth="1"/>
  </cols>
  <sheetData>
    <row r="1" spans="2:11" ht="18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18" customHeight="1" x14ac:dyDescent="0.25">
      <c r="B2" s="101" t="s">
        <v>43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2:11" ht="15.75" customHeight="1" x14ac:dyDescent="0.25">
      <c r="B3" s="101" t="s">
        <v>81</v>
      </c>
      <c r="C3" s="101"/>
      <c r="D3" s="101"/>
      <c r="E3" s="101"/>
      <c r="F3" s="101"/>
      <c r="G3" s="101"/>
      <c r="H3" s="101"/>
      <c r="I3" s="101"/>
      <c r="J3" s="101"/>
      <c r="K3" s="101"/>
    </row>
    <row r="4" spans="2:11" ht="18" x14ac:dyDescent="0.25">
      <c r="B4" s="1"/>
      <c r="C4" s="1"/>
      <c r="D4" s="1"/>
      <c r="E4" s="1"/>
      <c r="F4" s="1"/>
      <c r="G4" s="1"/>
      <c r="H4" s="1"/>
      <c r="I4" s="1"/>
      <c r="J4" s="1"/>
      <c r="K4" s="2"/>
    </row>
    <row r="5" spans="2:11" ht="25.5" customHeight="1" x14ac:dyDescent="0.25">
      <c r="B5" s="126" t="s">
        <v>8</v>
      </c>
      <c r="C5" s="127"/>
      <c r="D5" s="127"/>
      <c r="E5" s="127"/>
      <c r="F5" s="128"/>
      <c r="G5" s="77" t="s">
        <v>142</v>
      </c>
      <c r="H5" s="78" t="s">
        <v>140</v>
      </c>
      <c r="I5" s="78" t="s">
        <v>143</v>
      </c>
      <c r="J5" s="78" t="s">
        <v>141</v>
      </c>
      <c r="K5" s="77" t="s">
        <v>144</v>
      </c>
    </row>
    <row r="6" spans="2:11" x14ac:dyDescent="0.25">
      <c r="B6" s="129">
        <v>1</v>
      </c>
      <c r="C6" s="130"/>
      <c r="D6" s="130"/>
      <c r="E6" s="130"/>
      <c r="F6" s="131"/>
      <c r="G6" s="36">
        <v>2</v>
      </c>
      <c r="H6" s="36">
        <v>3</v>
      </c>
      <c r="I6" s="36">
        <v>4</v>
      </c>
      <c r="J6" s="36">
        <v>5</v>
      </c>
      <c r="K6" s="36">
        <v>6</v>
      </c>
    </row>
    <row r="7" spans="2:11" s="29" customFormat="1" ht="25.5" x14ac:dyDescent="0.25">
      <c r="B7" s="60">
        <v>8</v>
      </c>
      <c r="C7" s="60"/>
      <c r="D7" s="60"/>
      <c r="E7" s="60"/>
      <c r="F7" s="60" t="s">
        <v>10</v>
      </c>
      <c r="G7" s="61">
        <f>G8</f>
        <v>0</v>
      </c>
      <c r="H7" s="61">
        <f t="shared" ref="H7:K7" si="0">H8</f>
        <v>0</v>
      </c>
      <c r="I7" s="61">
        <f t="shared" si="0"/>
        <v>0</v>
      </c>
      <c r="J7" s="61">
        <f t="shared" si="0"/>
        <v>0</v>
      </c>
      <c r="K7" s="61">
        <f t="shared" si="0"/>
        <v>0</v>
      </c>
    </row>
    <row r="8" spans="2:11" x14ac:dyDescent="0.25">
      <c r="B8" s="6"/>
      <c r="C8" s="10">
        <v>84</v>
      </c>
      <c r="D8" s="10"/>
      <c r="E8" s="10"/>
      <c r="F8" s="10" t="s">
        <v>15</v>
      </c>
      <c r="G8" s="4"/>
      <c r="H8" s="4"/>
      <c r="I8" s="4"/>
      <c r="J8" s="4"/>
      <c r="K8" s="24"/>
    </row>
    <row r="9" spans="2:11" x14ac:dyDescent="0.25">
      <c r="B9" s="7"/>
      <c r="C9" s="7"/>
      <c r="D9" s="7"/>
      <c r="E9" s="8" t="s">
        <v>21</v>
      </c>
      <c r="F9" s="12"/>
      <c r="G9" s="4"/>
      <c r="H9" s="4"/>
      <c r="I9" s="4"/>
      <c r="J9" s="4"/>
      <c r="K9" s="24"/>
    </row>
    <row r="10" spans="2:11" s="29" customFormat="1" ht="25.5" x14ac:dyDescent="0.25">
      <c r="B10" s="72">
        <v>5</v>
      </c>
      <c r="C10" s="72"/>
      <c r="D10" s="72"/>
      <c r="E10" s="72"/>
      <c r="F10" s="73" t="s">
        <v>11</v>
      </c>
      <c r="G10" s="61">
        <f>G11</f>
        <v>0</v>
      </c>
      <c r="H10" s="61">
        <f t="shared" ref="H10:K10" si="1">H11</f>
        <v>0</v>
      </c>
      <c r="I10" s="61">
        <f t="shared" si="1"/>
        <v>0</v>
      </c>
      <c r="J10" s="61">
        <f t="shared" si="1"/>
        <v>0</v>
      </c>
      <c r="K10" s="61">
        <f t="shared" si="1"/>
        <v>0</v>
      </c>
    </row>
    <row r="11" spans="2:11" ht="25.5" x14ac:dyDescent="0.25">
      <c r="B11" s="10"/>
      <c r="C11" s="10">
        <v>54</v>
      </c>
      <c r="D11" s="10"/>
      <c r="E11" s="10"/>
      <c r="F11" s="20" t="s">
        <v>16</v>
      </c>
      <c r="G11" s="4"/>
      <c r="H11" s="4"/>
      <c r="I11" s="5"/>
      <c r="J11" s="5"/>
      <c r="K11" s="24"/>
    </row>
    <row r="12" spans="2:11" x14ac:dyDescent="0.25">
      <c r="B12" s="11" t="s">
        <v>17</v>
      </c>
      <c r="C12" s="9"/>
      <c r="D12" s="9"/>
      <c r="E12" s="9"/>
      <c r="F12" s="19" t="s">
        <v>21</v>
      </c>
      <c r="G12" s="4"/>
      <c r="H12" s="4"/>
      <c r="I12" s="4"/>
      <c r="J12" s="4"/>
      <c r="K12" s="24"/>
    </row>
  </sheetData>
  <mergeCells count="4">
    <mergeCell ref="B5:F5"/>
    <mergeCell ref="B2:K2"/>
    <mergeCell ref="B3:K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G31"/>
  <sheetViews>
    <sheetView workbookViewId="0">
      <selection activeCell="E32" sqref="E32"/>
    </sheetView>
  </sheetViews>
  <sheetFormatPr defaultRowHeight="15" x14ac:dyDescent="0.25"/>
  <cols>
    <col min="2" max="2" width="37.7109375" customWidth="1"/>
    <col min="3" max="7" width="25.28515625" customWidth="1"/>
  </cols>
  <sheetData>
    <row r="1" spans="2:7" ht="18" x14ac:dyDescent="0.25">
      <c r="B1" s="1"/>
      <c r="C1" s="1"/>
      <c r="D1" s="1"/>
      <c r="E1" s="1"/>
      <c r="F1" s="1"/>
      <c r="G1" s="2"/>
    </row>
    <row r="2" spans="2:7" ht="15.75" customHeight="1" x14ac:dyDescent="0.25">
      <c r="B2" s="101" t="s">
        <v>82</v>
      </c>
      <c r="C2" s="101"/>
      <c r="D2" s="101"/>
      <c r="E2" s="101"/>
      <c r="F2" s="101"/>
      <c r="G2" s="101"/>
    </row>
    <row r="3" spans="2:7" ht="18" x14ac:dyDescent="0.25">
      <c r="B3" s="1"/>
      <c r="C3" s="1"/>
      <c r="D3" s="1"/>
      <c r="E3" s="1"/>
      <c r="F3" s="1"/>
      <c r="G3" s="2"/>
    </row>
    <row r="4" spans="2:7" x14ac:dyDescent="0.25">
      <c r="B4" s="78" t="s">
        <v>8</v>
      </c>
      <c r="C4" s="77" t="s">
        <v>142</v>
      </c>
      <c r="D4" s="78" t="s">
        <v>140</v>
      </c>
      <c r="E4" s="78" t="s">
        <v>143</v>
      </c>
      <c r="F4" s="78" t="s">
        <v>141</v>
      </c>
      <c r="G4" s="77" t="s">
        <v>144</v>
      </c>
    </row>
    <row r="5" spans="2:7" x14ac:dyDescent="0.25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</row>
    <row r="6" spans="2:7" s="29" customFormat="1" x14ac:dyDescent="0.25">
      <c r="B6" s="60" t="s">
        <v>27</v>
      </c>
      <c r="C6" s="61">
        <f>C7+C11+C15</f>
        <v>0</v>
      </c>
      <c r="D6" s="61">
        <f>D7+D11+D15</f>
        <v>0</v>
      </c>
      <c r="E6" s="61">
        <f>E7+E11+E15</f>
        <v>0</v>
      </c>
      <c r="F6" s="61">
        <f>F7+F11+F15</f>
        <v>0</v>
      </c>
      <c r="G6" s="61">
        <f>G7+G11+G15</f>
        <v>0</v>
      </c>
    </row>
    <row r="7" spans="2:7" x14ac:dyDescent="0.25">
      <c r="B7" s="74" t="s">
        <v>24</v>
      </c>
      <c r="C7" s="75">
        <f>C8</f>
        <v>0</v>
      </c>
      <c r="D7" s="75">
        <f>D8</f>
        <v>0</v>
      </c>
      <c r="E7" s="75">
        <f>E8</f>
        <v>0</v>
      </c>
      <c r="F7" s="75">
        <f>F8</f>
        <v>0</v>
      </c>
      <c r="G7" s="75">
        <f>G8</f>
        <v>0</v>
      </c>
    </row>
    <row r="8" spans="2:7" x14ac:dyDescent="0.25">
      <c r="B8" s="28" t="s">
        <v>52</v>
      </c>
      <c r="C8" s="59"/>
      <c r="D8" s="59"/>
      <c r="E8" s="59"/>
      <c r="F8" s="59"/>
      <c r="G8" s="59"/>
    </row>
    <row r="9" spans="2:7" x14ac:dyDescent="0.25">
      <c r="B9" s="27" t="s">
        <v>91</v>
      </c>
      <c r="C9" s="59"/>
      <c r="D9" s="59"/>
      <c r="E9" s="59"/>
      <c r="F9" s="59"/>
      <c r="G9" s="59"/>
    </row>
    <row r="10" spans="2:7" x14ac:dyDescent="0.25">
      <c r="B10" s="27"/>
      <c r="C10" s="4"/>
      <c r="D10" s="4"/>
      <c r="E10" s="4"/>
      <c r="F10" s="4"/>
      <c r="G10" s="4"/>
    </row>
    <row r="11" spans="2:7" x14ac:dyDescent="0.25">
      <c r="B11" s="74" t="s">
        <v>23</v>
      </c>
      <c r="C11" s="75">
        <f>C12+C13</f>
        <v>0</v>
      </c>
      <c r="D11" s="75">
        <f>D12+D13</f>
        <v>0</v>
      </c>
      <c r="E11" s="75">
        <f>E12+E13</f>
        <v>0</v>
      </c>
      <c r="F11" s="75">
        <f>F12+F13</f>
        <v>0</v>
      </c>
      <c r="G11" s="75">
        <f>G12+G13</f>
        <v>0</v>
      </c>
    </row>
    <row r="12" spans="2:7" x14ac:dyDescent="0.25">
      <c r="B12" s="26" t="s">
        <v>53</v>
      </c>
      <c r="C12" s="59"/>
      <c r="D12" s="59"/>
      <c r="E12" s="59"/>
      <c r="F12" s="59"/>
      <c r="G12" s="59"/>
    </row>
    <row r="13" spans="2:7" x14ac:dyDescent="0.25">
      <c r="B13" s="26" t="s">
        <v>93</v>
      </c>
      <c r="C13" s="59"/>
      <c r="D13" s="59"/>
      <c r="E13" s="59"/>
      <c r="F13" s="59"/>
      <c r="G13" s="59"/>
    </row>
    <row r="14" spans="2:7" x14ac:dyDescent="0.25">
      <c r="B14" s="26"/>
      <c r="C14" s="4"/>
      <c r="D14" s="4"/>
      <c r="E14" s="4"/>
      <c r="F14" s="4"/>
      <c r="G14" s="4"/>
    </row>
    <row r="15" spans="2:7" x14ac:dyDescent="0.25">
      <c r="B15" s="74" t="s">
        <v>54</v>
      </c>
      <c r="C15" s="75">
        <f>C16+C17</f>
        <v>0</v>
      </c>
      <c r="D15" s="75">
        <f>D16+D17</f>
        <v>0</v>
      </c>
      <c r="E15" s="75">
        <f>E16+E17</f>
        <v>0</v>
      </c>
      <c r="F15" s="75">
        <f>F16+F17</f>
        <v>0</v>
      </c>
      <c r="G15" s="75">
        <f>G16+G17</f>
        <v>0</v>
      </c>
    </row>
    <row r="16" spans="2:7" ht="17.25" customHeight="1" x14ac:dyDescent="0.25">
      <c r="B16" s="26" t="s">
        <v>73</v>
      </c>
      <c r="C16" s="59"/>
      <c r="D16" s="59"/>
      <c r="E16" s="59"/>
      <c r="F16" s="59"/>
      <c r="G16" s="59"/>
    </row>
    <row r="17" spans="2:7" ht="19.5" customHeight="1" x14ac:dyDescent="0.25">
      <c r="B17" s="26" t="s">
        <v>92</v>
      </c>
      <c r="C17" s="59"/>
      <c r="D17" s="59"/>
      <c r="E17" s="59"/>
      <c r="F17" s="59"/>
      <c r="G17" s="59"/>
    </row>
    <row r="18" spans="2:7" x14ac:dyDescent="0.25">
      <c r="B18" s="26"/>
      <c r="C18" s="4"/>
      <c r="D18" s="4"/>
      <c r="E18" s="4"/>
      <c r="F18" s="4"/>
      <c r="G18" s="4"/>
    </row>
    <row r="19" spans="2:7" s="29" customFormat="1" ht="15.75" customHeight="1" x14ac:dyDescent="0.25">
      <c r="B19" s="60" t="s">
        <v>28</v>
      </c>
      <c r="C19" s="61">
        <f>C20+C24+C28</f>
        <v>0</v>
      </c>
      <c r="D19" s="61">
        <f>D20+D24+D28</f>
        <v>0</v>
      </c>
      <c r="E19" s="61">
        <f>E20+E24+E28</f>
        <v>0</v>
      </c>
      <c r="F19" s="61">
        <f>F20+F24+F28</f>
        <v>0</v>
      </c>
      <c r="G19" s="61">
        <f>G20+G24+G28</f>
        <v>0</v>
      </c>
    </row>
    <row r="20" spans="2:7" ht="15.75" customHeight="1" x14ac:dyDescent="0.25">
      <c r="B20" s="74" t="s">
        <v>24</v>
      </c>
      <c r="C20" s="75">
        <f>C21</f>
        <v>0</v>
      </c>
      <c r="D20" s="75">
        <f>D21</f>
        <v>0</v>
      </c>
      <c r="E20" s="75">
        <f>E21</f>
        <v>0</v>
      </c>
      <c r="F20" s="75">
        <f>F21</f>
        <v>0</v>
      </c>
      <c r="G20" s="75">
        <f>G21</f>
        <v>0</v>
      </c>
    </row>
    <row r="21" spans="2:7" x14ac:dyDescent="0.25">
      <c r="B21" s="28" t="s">
        <v>52</v>
      </c>
      <c r="C21" s="59"/>
      <c r="D21" s="59"/>
      <c r="E21" s="59"/>
      <c r="F21" s="59"/>
      <c r="G21" s="59"/>
    </row>
    <row r="22" spans="2:7" x14ac:dyDescent="0.25">
      <c r="B22" s="27" t="s">
        <v>91</v>
      </c>
      <c r="C22" s="59"/>
      <c r="D22" s="59"/>
      <c r="E22" s="59"/>
      <c r="F22" s="59"/>
      <c r="G22" s="59"/>
    </row>
    <row r="23" spans="2:7" x14ac:dyDescent="0.25">
      <c r="B23" s="27"/>
      <c r="C23" s="4"/>
      <c r="D23" s="4"/>
      <c r="E23" s="4"/>
      <c r="F23" s="4"/>
      <c r="G23" s="4"/>
    </row>
    <row r="24" spans="2:7" x14ac:dyDescent="0.25">
      <c r="B24" s="74" t="s">
        <v>23</v>
      </c>
      <c r="C24" s="75">
        <f>C25+C26</f>
        <v>0</v>
      </c>
      <c r="D24" s="75">
        <f>D25+D26</f>
        <v>0</v>
      </c>
      <c r="E24" s="75">
        <f>E25+E26</f>
        <v>0</v>
      </c>
      <c r="F24" s="75">
        <f>F25+F26</f>
        <v>0</v>
      </c>
      <c r="G24" s="75">
        <f>G25+G26</f>
        <v>0</v>
      </c>
    </row>
    <row r="25" spans="2:7" x14ac:dyDescent="0.25">
      <c r="B25" s="26" t="s">
        <v>53</v>
      </c>
      <c r="C25" s="59"/>
      <c r="D25" s="59"/>
      <c r="E25" s="59"/>
      <c r="F25" s="59"/>
      <c r="G25" s="59"/>
    </row>
    <row r="26" spans="2:7" x14ac:dyDescent="0.25">
      <c r="B26" s="26" t="s">
        <v>93</v>
      </c>
      <c r="C26" s="59"/>
      <c r="D26" s="59"/>
      <c r="E26" s="59"/>
      <c r="F26" s="59"/>
      <c r="G26" s="59"/>
    </row>
    <row r="27" spans="2:7" x14ac:dyDescent="0.25">
      <c r="B27" s="26"/>
      <c r="C27" s="4"/>
      <c r="D27" s="4"/>
      <c r="E27" s="4"/>
      <c r="F27" s="4"/>
      <c r="G27" s="4"/>
    </row>
    <row r="28" spans="2:7" x14ac:dyDescent="0.25">
      <c r="B28" s="74" t="s">
        <v>54</v>
      </c>
      <c r="C28" s="75">
        <f>C29+C30</f>
        <v>0</v>
      </c>
      <c r="D28" s="75">
        <f>D29+D30</f>
        <v>0</v>
      </c>
      <c r="E28" s="75">
        <f>E29+E30</f>
        <v>0</v>
      </c>
      <c r="F28" s="75">
        <f>F29+F30</f>
        <v>0</v>
      </c>
      <c r="G28" s="75">
        <f>G29+G30</f>
        <v>0</v>
      </c>
    </row>
    <row r="29" spans="2:7" ht="20.25" customHeight="1" x14ac:dyDescent="0.25">
      <c r="B29" s="26" t="s">
        <v>73</v>
      </c>
      <c r="C29" s="59"/>
      <c r="D29" s="59"/>
      <c r="E29" s="59"/>
      <c r="F29" s="59"/>
      <c r="G29" s="59"/>
    </row>
    <row r="30" spans="2:7" ht="17.25" customHeight="1" x14ac:dyDescent="0.25">
      <c r="B30" s="26" t="s">
        <v>92</v>
      </c>
      <c r="C30" s="59"/>
      <c r="D30" s="59"/>
      <c r="E30" s="59"/>
      <c r="F30" s="59"/>
      <c r="G30" s="59"/>
    </row>
    <row r="31" spans="2:7" x14ac:dyDescent="0.25">
      <c r="B31" s="10" t="s">
        <v>17</v>
      </c>
      <c r="C31" s="4"/>
      <c r="D31" s="4"/>
      <c r="E31" s="5"/>
      <c r="F31" s="5"/>
      <c r="G31" s="24"/>
    </row>
  </sheetData>
  <mergeCells count="1">
    <mergeCell ref="B2:G2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7"/>
  <sheetViews>
    <sheetView zoomScale="77" zoomScaleNormal="77" workbookViewId="0">
      <selection activeCell="F353" sqref="F35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7.42578125" customWidth="1"/>
    <col min="6" max="10" width="25.28515625" customWidth="1"/>
  </cols>
  <sheetData>
    <row r="1" spans="1:10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25">
      <c r="B2" s="101" t="s">
        <v>12</v>
      </c>
      <c r="C2" s="142"/>
      <c r="D2" s="142"/>
      <c r="E2" s="142"/>
      <c r="F2" s="142"/>
      <c r="G2" s="142"/>
      <c r="H2" s="142"/>
      <c r="I2" s="142"/>
      <c r="J2" s="142"/>
    </row>
    <row r="3" spans="1:10" ht="18" x14ac:dyDescent="0.25"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B4" s="146" t="s">
        <v>83</v>
      </c>
      <c r="C4" s="146"/>
      <c r="D4" s="146"/>
      <c r="E4" s="146"/>
      <c r="F4" s="146"/>
      <c r="G4" s="146"/>
      <c r="H4" s="146"/>
      <c r="I4" s="146"/>
      <c r="J4" s="146"/>
    </row>
    <row r="5" spans="1:10" ht="18" x14ac:dyDescent="0.25"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B6" s="126" t="s">
        <v>8</v>
      </c>
      <c r="C6" s="127"/>
      <c r="D6" s="127"/>
      <c r="E6" s="128"/>
      <c r="F6" s="77" t="s">
        <v>142</v>
      </c>
      <c r="G6" s="78" t="s">
        <v>140</v>
      </c>
      <c r="H6" s="78" t="s">
        <v>143</v>
      </c>
      <c r="I6" s="78" t="s">
        <v>141</v>
      </c>
      <c r="J6" s="77" t="s">
        <v>144</v>
      </c>
    </row>
    <row r="7" spans="1:10" s="23" customFormat="1" ht="15.75" customHeight="1" x14ac:dyDescent="0.2">
      <c r="B7" s="147">
        <v>1</v>
      </c>
      <c r="C7" s="148"/>
      <c r="D7" s="148"/>
      <c r="E7" s="149"/>
      <c r="F7" s="35">
        <v>2</v>
      </c>
      <c r="G7" s="35">
        <v>3</v>
      </c>
      <c r="H7" s="35">
        <v>4</v>
      </c>
      <c r="I7" s="35">
        <v>5</v>
      </c>
      <c r="J7" s="35">
        <v>6</v>
      </c>
    </row>
    <row r="8" spans="1:10" s="48" customFormat="1" ht="51" customHeight="1" x14ac:dyDescent="0.25">
      <c r="B8" s="143">
        <v>35302</v>
      </c>
      <c r="C8" s="144"/>
      <c r="D8" s="145"/>
      <c r="E8" s="62" t="s">
        <v>96</v>
      </c>
      <c r="F8" s="84">
        <v>737226.22</v>
      </c>
      <c r="G8" s="84">
        <v>930700</v>
      </c>
      <c r="H8" s="84">
        <v>977152</v>
      </c>
      <c r="I8" s="84">
        <v>986623.53649999993</v>
      </c>
      <c r="J8" s="84">
        <v>996189.78886500001</v>
      </c>
    </row>
    <row r="9" spans="1:10" s="43" customFormat="1" ht="14.25" customHeight="1" x14ac:dyDescent="0.25">
      <c r="B9" s="132" t="s">
        <v>52</v>
      </c>
      <c r="C9" s="133"/>
      <c r="D9" s="134"/>
      <c r="E9" s="63" t="s">
        <v>55</v>
      </c>
      <c r="F9" s="85">
        <v>715823.37999999989</v>
      </c>
      <c r="G9" s="85">
        <v>904700</v>
      </c>
      <c r="H9" s="85">
        <v>947152</v>
      </c>
      <c r="I9" s="85">
        <v>956623.53649999993</v>
      </c>
      <c r="J9" s="85">
        <v>966189.78886500001</v>
      </c>
    </row>
    <row r="10" spans="1:10" s="43" customFormat="1" ht="16.5" customHeight="1" x14ac:dyDescent="0.25">
      <c r="B10" s="150" t="s">
        <v>97</v>
      </c>
      <c r="C10" s="150"/>
      <c r="D10" s="150"/>
      <c r="E10" s="63" t="s">
        <v>98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</row>
    <row r="11" spans="1:10" s="43" customFormat="1" ht="15" customHeight="1" x14ac:dyDescent="0.25">
      <c r="B11" s="136" t="s">
        <v>56</v>
      </c>
      <c r="C11" s="137"/>
      <c r="D11" s="138"/>
      <c r="E11" s="64" t="s">
        <v>75</v>
      </c>
      <c r="F11" s="85">
        <v>10586.66</v>
      </c>
      <c r="G11" s="85">
        <v>20000</v>
      </c>
      <c r="H11" s="85">
        <v>20000</v>
      </c>
      <c r="I11" s="85">
        <v>20000</v>
      </c>
      <c r="J11" s="85">
        <v>20000</v>
      </c>
    </row>
    <row r="12" spans="1:10" s="43" customFormat="1" ht="15.75" customHeight="1" x14ac:dyDescent="0.25">
      <c r="B12" s="136" t="s">
        <v>73</v>
      </c>
      <c r="C12" s="137"/>
      <c r="D12" s="138"/>
      <c r="E12" s="64" t="s">
        <v>99</v>
      </c>
      <c r="F12" s="85">
        <v>6000</v>
      </c>
      <c r="G12" s="85">
        <v>0</v>
      </c>
      <c r="H12" s="85">
        <v>0</v>
      </c>
      <c r="I12" s="85">
        <v>0</v>
      </c>
      <c r="J12" s="85">
        <v>0</v>
      </c>
    </row>
    <row r="13" spans="1:10" s="43" customFormat="1" ht="15.75" customHeight="1" x14ac:dyDescent="0.25">
      <c r="B13" s="136" t="s">
        <v>92</v>
      </c>
      <c r="C13" s="137"/>
      <c r="D13" s="138"/>
      <c r="E13" s="64" t="s">
        <v>100</v>
      </c>
      <c r="F13" s="85">
        <v>4816.18</v>
      </c>
      <c r="G13" s="85">
        <v>6000</v>
      </c>
      <c r="H13" s="85">
        <v>10000</v>
      </c>
      <c r="I13" s="85">
        <v>10000</v>
      </c>
      <c r="J13" s="85">
        <v>10000</v>
      </c>
    </row>
    <row r="14" spans="1:10" s="48" customFormat="1" ht="30" customHeight="1" x14ac:dyDescent="0.25">
      <c r="B14" s="143" t="s">
        <v>76</v>
      </c>
      <c r="C14" s="144"/>
      <c r="D14" s="145"/>
      <c r="E14" s="62" t="s">
        <v>57</v>
      </c>
      <c r="F14" s="84">
        <v>737226.22</v>
      </c>
      <c r="G14" s="84">
        <v>930700</v>
      </c>
      <c r="H14" s="84">
        <v>977152</v>
      </c>
      <c r="I14" s="84">
        <v>986623.53649999993</v>
      </c>
      <c r="J14" s="84">
        <v>996189.78886500001</v>
      </c>
    </row>
    <row r="15" spans="1:10" s="47" customFormat="1" ht="30" customHeight="1" x14ac:dyDescent="0.25">
      <c r="B15" s="151" t="s">
        <v>101</v>
      </c>
      <c r="C15" s="152"/>
      <c r="D15" s="153"/>
      <c r="E15" s="66" t="s">
        <v>58</v>
      </c>
      <c r="F15" s="86">
        <v>734581.72</v>
      </c>
      <c r="G15" s="86">
        <v>930700</v>
      </c>
      <c r="H15" s="86">
        <v>977152</v>
      </c>
      <c r="I15" s="86">
        <v>986623.53649999993</v>
      </c>
      <c r="J15" s="86">
        <v>996189.78886500001</v>
      </c>
    </row>
    <row r="16" spans="1:10" s="43" customFormat="1" ht="15.75" customHeight="1" x14ac:dyDescent="0.25">
      <c r="A16" s="43" t="s">
        <v>66</v>
      </c>
      <c r="B16" s="132" t="s">
        <v>59</v>
      </c>
      <c r="C16" s="133"/>
      <c r="D16" s="134"/>
      <c r="E16" s="63" t="s">
        <v>55</v>
      </c>
      <c r="F16" s="85">
        <v>715823.37999999989</v>
      </c>
      <c r="G16" s="85">
        <v>904700</v>
      </c>
      <c r="H16" s="85">
        <v>947152</v>
      </c>
      <c r="I16" s="85">
        <v>956623.53649999993</v>
      </c>
      <c r="J16" s="85">
        <v>966189.78886500001</v>
      </c>
    </row>
    <row r="17" spans="1:10" s="47" customFormat="1" ht="30" customHeight="1" x14ac:dyDescent="0.25">
      <c r="B17" s="135">
        <v>31</v>
      </c>
      <c r="C17" s="135"/>
      <c r="D17" s="135"/>
      <c r="E17" s="49" t="s">
        <v>5</v>
      </c>
      <c r="F17" s="87">
        <v>652111.37999999989</v>
      </c>
      <c r="G17" s="87">
        <v>844000</v>
      </c>
      <c r="H17" s="87">
        <v>873453</v>
      </c>
      <c r="I17" s="87">
        <v>882187.53199999989</v>
      </c>
      <c r="J17" s="87">
        <v>891009.40932000009</v>
      </c>
    </row>
    <row r="18" spans="1:10" s="47" customFormat="1" ht="30" customHeight="1" x14ac:dyDescent="0.25">
      <c r="B18" s="44">
        <v>32</v>
      </c>
      <c r="C18" s="45"/>
      <c r="D18" s="46"/>
      <c r="E18" s="58" t="s">
        <v>14</v>
      </c>
      <c r="F18" s="87">
        <v>63082</v>
      </c>
      <c r="G18" s="87">
        <v>60000</v>
      </c>
      <c r="H18" s="87">
        <v>72999</v>
      </c>
      <c r="I18" s="87">
        <v>73729.002999999982</v>
      </c>
      <c r="J18" s="87">
        <v>74466.306529999987</v>
      </c>
    </row>
    <row r="19" spans="1:10" s="47" customFormat="1" ht="30" customHeight="1" x14ac:dyDescent="0.25">
      <c r="B19" s="44">
        <v>34</v>
      </c>
      <c r="C19" s="45"/>
      <c r="D19" s="46"/>
      <c r="E19" s="58" t="s">
        <v>49</v>
      </c>
      <c r="F19" s="87">
        <v>630</v>
      </c>
      <c r="G19" s="87">
        <v>700</v>
      </c>
      <c r="H19" s="87">
        <v>700</v>
      </c>
      <c r="I19" s="87">
        <v>707.00149999999996</v>
      </c>
      <c r="J19" s="87">
        <v>714.07301499999994</v>
      </c>
    </row>
    <row r="20" spans="1:10" s="42" customFormat="1" ht="14.25" customHeight="1" x14ac:dyDescent="0.25">
      <c r="A20" s="42" t="s">
        <v>66</v>
      </c>
      <c r="B20" s="132" t="s">
        <v>84</v>
      </c>
      <c r="C20" s="133"/>
      <c r="D20" s="134"/>
      <c r="E20" s="64" t="s">
        <v>45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</row>
    <row r="21" spans="1:10" s="47" customFormat="1" ht="30" customHeight="1" x14ac:dyDescent="0.25">
      <c r="B21" s="135">
        <v>31</v>
      </c>
      <c r="C21" s="135"/>
      <c r="D21" s="135"/>
      <c r="E21" s="49" t="s">
        <v>5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</row>
    <row r="22" spans="1:10" s="47" customFormat="1" ht="30" customHeight="1" x14ac:dyDescent="0.25">
      <c r="B22" s="44">
        <v>32</v>
      </c>
      <c r="C22" s="45"/>
      <c r="D22" s="46"/>
      <c r="E22" s="58" t="s">
        <v>14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</row>
    <row r="23" spans="1:10" s="47" customFormat="1" ht="30" customHeight="1" x14ac:dyDescent="0.25">
      <c r="B23" s="44">
        <v>34</v>
      </c>
      <c r="C23" s="45"/>
      <c r="D23" s="46"/>
      <c r="E23" s="58" t="s">
        <v>49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</row>
    <row r="24" spans="1:10" s="43" customFormat="1" ht="15" customHeight="1" x14ac:dyDescent="0.25">
      <c r="A24" s="43" t="s">
        <v>66</v>
      </c>
      <c r="B24" s="136" t="s">
        <v>56</v>
      </c>
      <c r="C24" s="137"/>
      <c r="D24" s="138"/>
      <c r="E24" s="64" t="s">
        <v>75</v>
      </c>
      <c r="F24" s="85">
        <v>10586.66</v>
      </c>
      <c r="G24" s="85">
        <v>20000</v>
      </c>
      <c r="H24" s="85">
        <v>20000</v>
      </c>
      <c r="I24" s="85">
        <v>20000</v>
      </c>
      <c r="J24" s="85">
        <v>20000</v>
      </c>
    </row>
    <row r="25" spans="1:10" s="47" customFormat="1" ht="30" customHeight="1" x14ac:dyDescent="0.25">
      <c r="B25" s="135">
        <v>31</v>
      </c>
      <c r="C25" s="135"/>
      <c r="D25" s="135"/>
      <c r="E25" s="49" t="s">
        <v>5</v>
      </c>
      <c r="F25" s="87">
        <v>522</v>
      </c>
      <c r="G25" s="87">
        <v>0</v>
      </c>
      <c r="H25" s="87">
        <v>0</v>
      </c>
      <c r="I25" s="87">
        <v>0</v>
      </c>
      <c r="J25" s="87">
        <v>0</v>
      </c>
    </row>
    <row r="26" spans="1:10" s="47" customFormat="1" ht="30" customHeight="1" x14ac:dyDescent="0.25">
      <c r="B26" s="44">
        <v>32</v>
      </c>
      <c r="C26" s="45"/>
      <c r="D26" s="46"/>
      <c r="E26" s="58" t="s">
        <v>14</v>
      </c>
      <c r="F26" s="87">
        <v>9962.92</v>
      </c>
      <c r="G26" s="87">
        <v>20000</v>
      </c>
      <c r="H26" s="87">
        <v>20000</v>
      </c>
      <c r="I26" s="87">
        <v>20000</v>
      </c>
      <c r="J26" s="87">
        <v>20000</v>
      </c>
    </row>
    <row r="27" spans="1:10" s="47" customFormat="1" ht="30" customHeight="1" x14ac:dyDescent="0.25">
      <c r="B27" s="44">
        <v>34</v>
      </c>
      <c r="C27" s="45"/>
      <c r="D27" s="46"/>
      <c r="E27" s="58" t="s">
        <v>49</v>
      </c>
      <c r="F27" s="87">
        <v>101.74</v>
      </c>
      <c r="G27" s="87">
        <v>0</v>
      </c>
      <c r="H27" s="87">
        <v>0</v>
      </c>
      <c r="I27" s="87">
        <v>0</v>
      </c>
      <c r="J27" s="87">
        <v>0</v>
      </c>
    </row>
    <row r="28" spans="1:10" s="43" customFormat="1" ht="15.75" customHeight="1" x14ac:dyDescent="0.25">
      <c r="A28" s="43" t="s">
        <v>66</v>
      </c>
      <c r="B28" s="136" t="s">
        <v>73</v>
      </c>
      <c r="C28" s="137"/>
      <c r="D28" s="138"/>
      <c r="E28" s="64" t="s">
        <v>60</v>
      </c>
      <c r="F28" s="85">
        <v>3355.5</v>
      </c>
      <c r="G28" s="85">
        <v>0</v>
      </c>
      <c r="H28" s="85">
        <v>0</v>
      </c>
      <c r="I28" s="85">
        <v>0</v>
      </c>
      <c r="J28" s="85">
        <v>0</v>
      </c>
    </row>
    <row r="29" spans="1:10" s="47" customFormat="1" ht="30" customHeight="1" x14ac:dyDescent="0.25">
      <c r="B29" s="135">
        <v>31</v>
      </c>
      <c r="C29" s="135"/>
      <c r="D29" s="135"/>
      <c r="E29" s="49" t="s">
        <v>5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</row>
    <row r="30" spans="1:10" s="47" customFormat="1" ht="30" customHeight="1" x14ac:dyDescent="0.25">
      <c r="B30" s="44">
        <v>32</v>
      </c>
      <c r="C30" s="45"/>
      <c r="D30" s="46"/>
      <c r="E30" s="58" t="s">
        <v>14</v>
      </c>
      <c r="F30" s="87">
        <v>3355.5</v>
      </c>
      <c r="G30" s="87">
        <v>0</v>
      </c>
      <c r="H30" s="87">
        <v>0</v>
      </c>
      <c r="I30" s="87">
        <v>0</v>
      </c>
      <c r="J30" s="87">
        <v>0</v>
      </c>
    </row>
    <row r="31" spans="1:10" s="47" customFormat="1" ht="30" customHeight="1" x14ac:dyDescent="0.25">
      <c r="B31" s="44">
        <v>34</v>
      </c>
      <c r="C31" s="45"/>
      <c r="D31" s="46"/>
      <c r="E31" s="58" t="s">
        <v>49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</row>
    <row r="32" spans="1:10" s="43" customFormat="1" ht="15.75" customHeight="1" x14ac:dyDescent="0.25">
      <c r="A32" s="43" t="s">
        <v>66</v>
      </c>
      <c r="B32" s="136" t="s">
        <v>92</v>
      </c>
      <c r="C32" s="137"/>
      <c r="D32" s="138"/>
      <c r="E32" s="64" t="s">
        <v>100</v>
      </c>
      <c r="F32" s="85">
        <v>4816.18</v>
      </c>
      <c r="G32" s="85">
        <v>6000</v>
      </c>
      <c r="H32" s="85">
        <v>10000</v>
      </c>
      <c r="I32" s="85">
        <v>10000</v>
      </c>
      <c r="J32" s="85">
        <v>10000</v>
      </c>
    </row>
    <row r="33" spans="1:10" s="47" customFormat="1" ht="30" customHeight="1" x14ac:dyDescent="0.25">
      <c r="B33" s="135">
        <v>31</v>
      </c>
      <c r="C33" s="135"/>
      <c r="D33" s="135"/>
      <c r="E33" s="49" t="s">
        <v>5</v>
      </c>
      <c r="F33" s="87">
        <v>4460</v>
      </c>
      <c r="G33" s="87">
        <v>0</v>
      </c>
      <c r="H33" s="87">
        <v>0</v>
      </c>
      <c r="I33" s="87">
        <v>0</v>
      </c>
      <c r="J33" s="87">
        <v>0</v>
      </c>
    </row>
    <row r="34" spans="1:10" s="47" customFormat="1" ht="30" customHeight="1" x14ac:dyDescent="0.25">
      <c r="B34" s="44">
        <v>32</v>
      </c>
      <c r="C34" s="45"/>
      <c r="D34" s="46"/>
      <c r="E34" s="58" t="s">
        <v>14</v>
      </c>
      <c r="F34" s="87">
        <v>356.18</v>
      </c>
      <c r="G34" s="87">
        <v>6000</v>
      </c>
      <c r="H34" s="87">
        <v>10000</v>
      </c>
      <c r="I34" s="87">
        <v>10000</v>
      </c>
      <c r="J34" s="87">
        <v>10000</v>
      </c>
    </row>
    <row r="35" spans="1:10" s="47" customFormat="1" ht="30" customHeight="1" x14ac:dyDescent="0.25">
      <c r="B35" s="44">
        <v>34</v>
      </c>
      <c r="C35" s="45"/>
      <c r="D35" s="46"/>
      <c r="E35" s="58" t="s">
        <v>49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</row>
    <row r="36" spans="1:10" s="47" customFormat="1" ht="30" customHeight="1" x14ac:dyDescent="0.25">
      <c r="B36" s="139" t="s">
        <v>102</v>
      </c>
      <c r="C36" s="140"/>
      <c r="D36" s="141"/>
      <c r="E36" s="65" t="s">
        <v>61</v>
      </c>
      <c r="F36" s="89">
        <v>2644.5</v>
      </c>
      <c r="G36" s="89">
        <v>0</v>
      </c>
      <c r="H36" s="89">
        <v>0</v>
      </c>
      <c r="I36" s="89">
        <v>0</v>
      </c>
      <c r="J36" s="89">
        <v>0</v>
      </c>
    </row>
    <row r="37" spans="1:10" s="43" customFormat="1" ht="15.75" customHeight="1" x14ac:dyDescent="0.25">
      <c r="A37" s="43" t="s">
        <v>66</v>
      </c>
      <c r="B37" s="132" t="s">
        <v>59</v>
      </c>
      <c r="C37" s="133"/>
      <c r="D37" s="134"/>
      <c r="E37" s="63" t="s">
        <v>55</v>
      </c>
      <c r="F37" s="85">
        <v>0</v>
      </c>
      <c r="G37" s="85">
        <v>0</v>
      </c>
      <c r="H37" s="85">
        <v>0</v>
      </c>
      <c r="I37" s="85">
        <v>0</v>
      </c>
      <c r="J37" s="85">
        <v>0</v>
      </c>
    </row>
    <row r="38" spans="1:10" s="47" customFormat="1" ht="30" customHeight="1" x14ac:dyDescent="0.25">
      <c r="B38" s="44">
        <v>41</v>
      </c>
      <c r="C38" s="45"/>
      <c r="D38" s="46"/>
      <c r="E38" s="50" t="s">
        <v>7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</row>
    <row r="39" spans="1:10" s="47" customFormat="1" ht="30" customHeight="1" x14ac:dyDescent="0.25">
      <c r="B39" s="44">
        <v>42</v>
      </c>
      <c r="C39" s="45"/>
      <c r="D39" s="46"/>
      <c r="E39" s="50" t="s">
        <v>50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</row>
    <row r="40" spans="1:10" s="47" customFormat="1" ht="30" customHeight="1" x14ac:dyDescent="0.25">
      <c r="B40" s="44">
        <v>45</v>
      </c>
      <c r="C40" s="45"/>
      <c r="D40" s="46"/>
      <c r="E40" s="50" t="s">
        <v>65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</row>
    <row r="41" spans="1:10" s="42" customFormat="1" ht="14.25" customHeight="1" x14ac:dyDescent="0.25">
      <c r="A41" s="42" t="s">
        <v>66</v>
      </c>
      <c r="B41" s="132" t="s">
        <v>84</v>
      </c>
      <c r="C41" s="133"/>
      <c r="D41" s="134"/>
      <c r="E41" s="64" t="s">
        <v>45</v>
      </c>
      <c r="F41" s="85">
        <v>0</v>
      </c>
      <c r="G41" s="85">
        <v>0</v>
      </c>
      <c r="H41" s="85">
        <v>0</v>
      </c>
      <c r="I41" s="85">
        <v>0</v>
      </c>
      <c r="J41" s="85">
        <v>0</v>
      </c>
    </row>
    <row r="42" spans="1:10" s="47" customFormat="1" ht="30" customHeight="1" x14ac:dyDescent="0.25">
      <c r="B42" s="44">
        <v>41</v>
      </c>
      <c r="C42" s="45"/>
      <c r="D42" s="46"/>
      <c r="E42" s="50" t="s">
        <v>7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</row>
    <row r="43" spans="1:10" s="47" customFormat="1" ht="30" customHeight="1" x14ac:dyDescent="0.25">
      <c r="B43" s="44">
        <v>42</v>
      </c>
      <c r="C43" s="45"/>
      <c r="D43" s="46"/>
      <c r="E43" s="50" t="s">
        <v>50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</row>
    <row r="44" spans="1:10" s="47" customFormat="1" ht="30" customHeight="1" x14ac:dyDescent="0.25">
      <c r="B44" s="44">
        <v>45</v>
      </c>
      <c r="C44" s="45"/>
      <c r="D44" s="46"/>
      <c r="E44" s="50" t="s">
        <v>65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</row>
    <row r="45" spans="1:10" s="43" customFormat="1" ht="15" customHeight="1" x14ac:dyDescent="0.25">
      <c r="A45" s="43" t="s">
        <v>66</v>
      </c>
      <c r="B45" s="136" t="s">
        <v>56</v>
      </c>
      <c r="C45" s="137"/>
      <c r="D45" s="138"/>
      <c r="E45" s="64" t="s">
        <v>75</v>
      </c>
      <c r="F45" s="85">
        <v>0</v>
      </c>
      <c r="G45" s="85">
        <v>0</v>
      </c>
      <c r="H45" s="85">
        <v>0</v>
      </c>
      <c r="I45" s="85">
        <v>0</v>
      </c>
      <c r="J45" s="85">
        <v>0</v>
      </c>
    </row>
    <row r="46" spans="1:10" s="47" customFormat="1" ht="30" customHeight="1" x14ac:dyDescent="0.25">
      <c r="B46" s="44">
        <v>41</v>
      </c>
      <c r="C46" s="45"/>
      <c r="D46" s="46"/>
      <c r="E46" s="50" t="s">
        <v>7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</row>
    <row r="47" spans="1:10" s="47" customFormat="1" ht="30" customHeight="1" x14ac:dyDescent="0.25">
      <c r="B47" s="44">
        <v>42</v>
      </c>
      <c r="C47" s="45"/>
      <c r="D47" s="46"/>
      <c r="E47" s="50" t="s">
        <v>50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s="47" customFormat="1" ht="30" customHeight="1" x14ac:dyDescent="0.25">
      <c r="B48" s="44">
        <v>45</v>
      </c>
      <c r="C48" s="45"/>
      <c r="D48" s="46"/>
      <c r="E48" s="50" t="s">
        <v>65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s="43" customFormat="1" ht="15.75" customHeight="1" x14ac:dyDescent="0.25">
      <c r="A49" s="43" t="s">
        <v>66</v>
      </c>
      <c r="B49" s="136" t="s">
        <v>73</v>
      </c>
      <c r="C49" s="137"/>
      <c r="D49" s="138"/>
      <c r="E49" s="64" t="s">
        <v>60</v>
      </c>
      <c r="F49" s="85">
        <v>2644.5</v>
      </c>
      <c r="G49" s="85">
        <v>0</v>
      </c>
      <c r="H49" s="85">
        <v>0</v>
      </c>
      <c r="I49" s="85">
        <v>0</v>
      </c>
      <c r="J49" s="85">
        <v>0</v>
      </c>
    </row>
    <row r="50" spans="1:10" s="47" customFormat="1" ht="30" customHeight="1" x14ac:dyDescent="0.25">
      <c r="B50" s="44">
        <v>41</v>
      </c>
      <c r="C50" s="45"/>
      <c r="D50" s="46"/>
      <c r="E50" s="50" t="s">
        <v>7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</row>
    <row r="51" spans="1:10" s="47" customFormat="1" ht="30" customHeight="1" x14ac:dyDescent="0.25">
      <c r="B51" s="44">
        <v>42</v>
      </c>
      <c r="C51" s="45"/>
      <c r="D51" s="46"/>
      <c r="E51" s="50" t="s">
        <v>50</v>
      </c>
      <c r="F51" s="87">
        <v>2644.5</v>
      </c>
      <c r="G51" s="87">
        <v>0</v>
      </c>
      <c r="H51" s="87">
        <v>0</v>
      </c>
      <c r="I51" s="87">
        <v>0</v>
      </c>
      <c r="J51" s="87">
        <v>0</v>
      </c>
    </row>
    <row r="52" spans="1:10" s="47" customFormat="1" ht="30" customHeight="1" x14ac:dyDescent="0.25">
      <c r="B52" s="44">
        <v>45</v>
      </c>
      <c r="C52" s="45"/>
      <c r="D52" s="46"/>
      <c r="E52" s="50" t="s">
        <v>65</v>
      </c>
      <c r="F52" s="87">
        <v>0</v>
      </c>
      <c r="G52" s="87">
        <v>0</v>
      </c>
      <c r="H52" s="87">
        <v>0</v>
      </c>
      <c r="I52" s="87">
        <v>0</v>
      </c>
      <c r="J52" s="87">
        <v>0</v>
      </c>
    </row>
    <row r="53" spans="1:10" s="43" customFormat="1" ht="15.75" customHeight="1" x14ac:dyDescent="0.25">
      <c r="A53" s="43" t="s">
        <v>66</v>
      </c>
      <c r="B53" s="136" t="s">
        <v>92</v>
      </c>
      <c r="C53" s="137"/>
      <c r="D53" s="138"/>
      <c r="E53" s="64" t="s">
        <v>100</v>
      </c>
      <c r="F53" s="85">
        <v>0</v>
      </c>
      <c r="G53" s="85">
        <v>0</v>
      </c>
      <c r="H53" s="85">
        <v>0</v>
      </c>
      <c r="I53" s="85">
        <v>0</v>
      </c>
      <c r="J53" s="85">
        <v>0</v>
      </c>
    </row>
    <row r="54" spans="1:10" s="47" customFormat="1" ht="30" customHeight="1" x14ac:dyDescent="0.25">
      <c r="B54" s="44">
        <v>41</v>
      </c>
      <c r="C54" s="45"/>
      <c r="D54" s="46"/>
      <c r="E54" s="50" t="s">
        <v>7</v>
      </c>
      <c r="F54" s="87">
        <v>0</v>
      </c>
      <c r="G54" s="87">
        <v>0</v>
      </c>
      <c r="H54" s="87">
        <v>0</v>
      </c>
      <c r="I54" s="87">
        <v>0</v>
      </c>
      <c r="J54" s="87">
        <v>0</v>
      </c>
    </row>
    <row r="55" spans="1:10" s="47" customFormat="1" ht="30" customHeight="1" x14ac:dyDescent="0.25">
      <c r="B55" s="44">
        <v>42</v>
      </c>
      <c r="C55" s="45"/>
      <c r="D55" s="46"/>
      <c r="E55" s="50" t="s">
        <v>50</v>
      </c>
      <c r="F55" s="87">
        <v>0</v>
      </c>
      <c r="G55" s="87">
        <v>0</v>
      </c>
      <c r="H55" s="87">
        <v>0</v>
      </c>
      <c r="I55" s="87">
        <v>0</v>
      </c>
      <c r="J55" s="87">
        <v>0</v>
      </c>
    </row>
    <row r="56" spans="1:10" s="47" customFormat="1" ht="30" customHeight="1" x14ac:dyDescent="0.25">
      <c r="B56" s="44">
        <v>45</v>
      </c>
      <c r="C56" s="45"/>
      <c r="D56" s="46"/>
      <c r="E56" s="50" t="s">
        <v>65</v>
      </c>
      <c r="F56" s="87">
        <v>0</v>
      </c>
      <c r="G56" s="87">
        <v>0</v>
      </c>
      <c r="H56" s="87">
        <v>0</v>
      </c>
      <c r="I56" s="87">
        <v>0</v>
      </c>
      <c r="J56" s="87">
        <v>0</v>
      </c>
    </row>
    <row r="57" spans="1:10" s="38" customFormat="1" ht="30" customHeight="1" x14ac:dyDescent="0.25">
      <c r="B57" s="39"/>
      <c r="C57" s="40"/>
      <c r="D57" s="37"/>
      <c r="E57" s="41"/>
      <c r="F57" s="88"/>
      <c r="G57" s="90"/>
      <c r="H57" s="90"/>
      <c r="I57" s="90"/>
      <c r="J57" s="90"/>
    </row>
  </sheetData>
  <mergeCells count="28">
    <mergeCell ref="B37:D37"/>
    <mergeCell ref="B41:D41"/>
    <mergeCell ref="B45:D45"/>
    <mergeCell ref="B49:D49"/>
    <mergeCell ref="B53:D53"/>
    <mergeCell ref="B17:D17"/>
    <mergeCell ref="B2:J2"/>
    <mergeCell ref="B14:D14"/>
    <mergeCell ref="B16:D16"/>
    <mergeCell ref="B4:J4"/>
    <mergeCell ref="B6:E6"/>
    <mergeCell ref="B7:E7"/>
    <mergeCell ref="B8:D8"/>
    <mergeCell ref="B11:D11"/>
    <mergeCell ref="B12:D12"/>
    <mergeCell ref="B13:D13"/>
    <mergeCell ref="B9:D9"/>
    <mergeCell ref="B10:D10"/>
    <mergeCell ref="B15:D15"/>
    <mergeCell ref="B20:D20"/>
    <mergeCell ref="B21:D21"/>
    <mergeCell ref="B32:D32"/>
    <mergeCell ref="B36:D36"/>
    <mergeCell ref="B24:D24"/>
    <mergeCell ref="B25:D25"/>
    <mergeCell ref="B28:D28"/>
    <mergeCell ref="B29:D29"/>
    <mergeCell ref="B33:D33"/>
  </mergeCells>
  <pageMargins left="0.7" right="0.7" top="0.75" bottom="0.75" header="0.3" footer="0.3"/>
  <pageSetup paperSize="9"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D0717-0523-4732-A9BA-D486452A6AD4}">
  <dimension ref="A2:B52"/>
  <sheetViews>
    <sheetView topLeftCell="A40" workbookViewId="0">
      <selection activeCell="L69" sqref="L69"/>
    </sheetView>
  </sheetViews>
  <sheetFormatPr defaultRowHeight="15" x14ac:dyDescent="0.25"/>
  <sheetData>
    <row r="2" spans="1:2" x14ac:dyDescent="0.25">
      <c r="A2" t="s">
        <v>68</v>
      </c>
      <c r="B2" s="76" t="s">
        <v>69</v>
      </c>
    </row>
    <row r="3" spans="1:2" x14ac:dyDescent="0.25">
      <c r="A3" t="s">
        <v>67</v>
      </c>
    </row>
    <row r="4" spans="1:2" x14ac:dyDescent="0.25">
      <c r="A4" t="s">
        <v>103</v>
      </c>
    </row>
    <row r="6" spans="1:2" x14ac:dyDescent="0.25">
      <c r="A6" t="s">
        <v>70</v>
      </c>
    </row>
    <row r="7" spans="1:2" x14ac:dyDescent="0.25">
      <c r="A7" t="s">
        <v>71</v>
      </c>
    </row>
    <row r="11" spans="1:2" x14ac:dyDescent="0.25">
      <c r="A11" s="29" t="s">
        <v>104</v>
      </c>
    </row>
    <row r="12" spans="1:2" x14ac:dyDescent="0.25">
      <c r="A12" s="29"/>
    </row>
    <row r="13" spans="1:2" x14ac:dyDescent="0.25">
      <c r="A13" s="79" t="s">
        <v>105</v>
      </c>
    </row>
    <row r="14" spans="1:2" ht="28.5" x14ac:dyDescent="0.25">
      <c r="A14" s="80" t="s">
        <v>106</v>
      </c>
    </row>
    <row r="15" spans="1:2" x14ac:dyDescent="0.25">
      <c r="A15" s="81" t="s">
        <v>107</v>
      </c>
    </row>
    <row r="16" spans="1:2" x14ac:dyDescent="0.25">
      <c r="A16" s="81" t="s">
        <v>108</v>
      </c>
    </row>
    <row r="17" spans="1:1" x14ac:dyDescent="0.25">
      <c r="A17" s="81"/>
    </row>
    <row r="18" spans="1:1" x14ac:dyDescent="0.25">
      <c r="A18" s="79" t="s">
        <v>109</v>
      </c>
    </row>
    <row r="19" spans="1:1" ht="28.5" x14ac:dyDescent="0.25">
      <c r="A19" s="80" t="s">
        <v>110</v>
      </c>
    </row>
    <row r="20" spans="1:1" x14ac:dyDescent="0.25">
      <c r="A20" s="81" t="s">
        <v>111</v>
      </c>
    </row>
    <row r="21" spans="1:1" x14ac:dyDescent="0.25">
      <c r="A21" s="82" t="s">
        <v>112</v>
      </c>
    </row>
    <row r="22" spans="1:1" x14ac:dyDescent="0.25">
      <c r="A22" s="81" t="s">
        <v>113</v>
      </c>
    </row>
    <row r="23" spans="1:1" x14ac:dyDescent="0.25">
      <c r="A23" s="82" t="s">
        <v>114</v>
      </c>
    </row>
    <row r="24" spans="1:1" x14ac:dyDescent="0.25">
      <c r="A24" s="82" t="s">
        <v>115</v>
      </c>
    </row>
    <row r="25" spans="1:1" x14ac:dyDescent="0.25">
      <c r="A25" s="82" t="s">
        <v>116</v>
      </c>
    </row>
    <row r="26" spans="1:1" x14ac:dyDescent="0.25">
      <c r="A26" s="82" t="s">
        <v>117</v>
      </c>
    </row>
    <row r="27" spans="1:1" x14ac:dyDescent="0.25">
      <c r="A27" s="82" t="s">
        <v>118</v>
      </c>
    </row>
    <row r="28" spans="1:1" x14ac:dyDescent="0.25">
      <c r="A28" s="82" t="s">
        <v>119</v>
      </c>
    </row>
    <row r="29" spans="1:1" x14ac:dyDescent="0.25">
      <c r="A29" s="82" t="s">
        <v>120</v>
      </c>
    </row>
    <row r="30" spans="1:1" x14ac:dyDescent="0.25">
      <c r="A30" s="82"/>
    </row>
    <row r="31" spans="1:1" x14ac:dyDescent="0.25">
      <c r="A31" s="79" t="s">
        <v>121</v>
      </c>
    </row>
    <row r="32" spans="1:1" ht="28.5" x14ac:dyDescent="0.25">
      <c r="A32" s="80" t="s">
        <v>122</v>
      </c>
    </row>
    <row r="33" spans="1:1" x14ac:dyDescent="0.25">
      <c r="A33" s="82" t="s">
        <v>123</v>
      </c>
    </row>
    <row r="34" spans="1:1" x14ac:dyDescent="0.25">
      <c r="A34" s="82" t="s">
        <v>124</v>
      </c>
    </row>
    <row r="35" spans="1:1" x14ac:dyDescent="0.25">
      <c r="A35" s="82"/>
    </row>
    <row r="36" spans="1:1" x14ac:dyDescent="0.25">
      <c r="A36" s="79" t="s">
        <v>125</v>
      </c>
    </row>
    <row r="37" spans="1:1" ht="28.5" x14ac:dyDescent="0.25">
      <c r="A37" s="80" t="s">
        <v>126</v>
      </c>
    </row>
    <row r="38" spans="1:1" x14ac:dyDescent="0.25">
      <c r="A38" s="82" t="s">
        <v>127</v>
      </c>
    </row>
    <row r="39" spans="1:1" x14ac:dyDescent="0.25">
      <c r="A39" s="82" t="s">
        <v>128</v>
      </c>
    </row>
    <row r="40" spans="1:1" x14ac:dyDescent="0.25">
      <c r="A40" s="82" t="s">
        <v>129</v>
      </c>
    </row>
    <row r="41" spans="1:1" x14ac:dyDescent="0.25">
      <c r="A41" s="82" t="s">
        <v>130</v>
      </c>
    </row>
    <row r="42" spans="1:1" x14ac:dyDescent="0.25">
      <c r="A42" s="82" t="s">
        <v>131</v>
      </c>
    </row>
    <row r="43" spans="1:1" x14ac:dyDescent="0.25">
      <c r="A43" s="82" t="s">
        <v>132</v>
      </c>
    </row>
    <row r="44" spans="1:1" x14ac:dyDescent="0.25">
      <c r="A44" s="82"/>
    </row>
    <row r="45" spans="1:1" x14ac:dyDescent="0.25">
      <c r="A45" s="79" t="s">
        <v>133</v>
      </c>
    </row>
    <row r="46" spans="1:1" ht="28.5" x14ac:dyDescent="0.25">
      <c r="A46" s="80" t="s">
        <v>134</v>
      </c>
    </row>
    <row r="47" spans="1:1" x14ac:dyDescent="0.25">
      <c r="A47" s="82" t="s">
        <v>135</v>
      </c>
    </row>
    <row r="48" spans="1:1" x14ac:dyDescent="0.25">
      <c r="A48" s="82" t="s">
        <v>136</v>
      </c>
    </row>
    <row r="49" spans="1:1" x14ac:dyDescent="0.25">
      <c r="A49" s="82" t="s">
        <v>137</v>
      </c>
    </row>
    <row r="50" spans="1:1" x14ac:dyDescent="0.25">
      <c r="A50" s="82" t="s">
        <v>138</v>
      </c>
    </row>
    <row r="51" spans="1:1" x14ac:dyDescent="0.25">
      <c r="A51" s="82" t="s">
        <v>139</v>
      </c>
    </row>
    <row r="52" spans="1:1" x14ac:dyDescent="0.25">
      <c r="A52" s="8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naslovna</vt:lpstr>
      <vt:lpstr>SAŽETAK</vt:lpstr>
      <vt:lpstr>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instrukcije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Javna Postrojba Beli Manastir</cp:lastModifiedBy>
  <cp:lastPrinted>2023-08-28T19:42:57Z</cp:lastPrinted>
  <dcterms:created xsi:type="dcterms:W3CDTF">2022-08-12T12:51:27Z</dcterms:created>
  <dcterms:modified xsi:type="dcterms:W3CDTF">2025-09-09T07:21:15Z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